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geo.sharepoint.com/sites/Fingeo/Sdilene dokumenty/1_fingeo_texty/Bědovice/Rozpočet a soupis prací/"/>
    </mc:Choice>
  </mc:AlternateContent>
  <xr:revisionPtr revIDLastSave="0" documentId="8_{ACA23C67-FB33-49FB-BF83-330106A67379}" xr6:coauthVersionLast="47" xr6:coauthVersionMax="47" xr10:uidLastSave="{00000000-0000-0000-0000-000000000000}"/>
  <bookViews>
    <workbookView xWindow="-110" yWindow="-110" windowWidth="25820" windowHeight="14160" tabRatio="908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0" sheetId="12" r:id="rId4"/>
    <sheet name="HMG" sheetId="35" r:id="rId5"/>
  </sheets>
  <externalReferences>
    <externalReference r:id="rId6"/>
  </externalReferences>
  <definedNames>
    <definedName name="CelkemDPHVypocet" localSheetId="1">Stavba!#REF!</definedName>
    <definedName name="CenaCelkem">Stavba!$G$18</definedName>
    <definedName name="CenaCelkemBezDPH">Stavba!$G$17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Stavba!$D$9:$G$9</definedName>
    <definedName name="DIČ" localSheetId="1">Stavba!$I$9</definedName>
    <definedName name="dmisto">Stavba!$E$10:$G$10</definedName>
    <definedName name="DPHSni">Stavba!$G$13</definedName>
    <definedName name="DPHZakl">Stavba!$G$15</definedName>
    <definedName name="dpsc" localSheetId="1">Stavba!$D$10</definedName>
    <definedName name="IČO" localSheetId="1">Stavba!$I$8</definedName>
    <definedName name="Mena">Stavba!$J$18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00'!$1:$6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'SO 00'!$A$1:$S$62</definedName>
    <definedName name="_xlnm.Print_Area" localSheetId="1">Stavba!$B$29:$V$29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Stavba!#REF!</definedName>
    <definedName name="pdic">Stavba!#REF!</definedName>
    <definedName name="pico">Stavba!#REF!</definedName>
    <definedName name="pmisto">Stavba!#REF!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1">Stavba!$E$12</definedName>
    <definedName name="SazbaDPH1">'[1]Krycí list'!$C$30</definedName>
    <definedName name="SazbaDPH2" localSheetId="1">Stavba!$E$14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Stavba!$B$1:$J$25</definedName>
    <definedName name="ZakladDPHSni">Stavba!$G$12</definedName>
    <definedName name="ZakladDPHSniVypocet" localSheetId="1">Stavba!#REF!</definedName>
    <definedName name="ZakladDPHZakl">Stavba!$G$14</definedName>
    <definedName name="ZakladDPHZaklVypocet" localSheetId="1">Stavba!#REF!</definedName>
    <definedName name="ZaObjednatele">Stavba!$G$23</definedName>
    <definedName name="Zaokrouhleni">Stavba!$G$16</definedName>
    <definedName name="ZaZhotovitele">Stavba!$D$23</definedName>
    <definedName name="Zhotovitel">Stavba!$D$8:$G$8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2" l="1"/>
  <c r="J16" i="12"/>
  <c r="J40" i="12"/>
  <c r="J38" i="12"/>
  <c r="J34" i="12"/>
  <c r="G51" i="12" l="1"/>
  <c r="G57" i="12"/>
  <c r="G42" i="12" l="1"/>
  <c r="R46" i="12" l="1"/>
  <c r="M35" i="12" l="1"/>
  <c r="E15" i="1"/>
  <c r="J41" i="12"/>
  <c r="K41" i="12" s="1"/>
  <c r="J39" i="12"/>
  <c r="K39" i="12" s="1"/>
  <c r="J37" i="12"/>
  <c r="K37" i="12" s="1"/>
  <c r="J36" i="12"/>
  <c r="K36" i="12" s="1"/>
  <c r="J35" i="12"/>
  <c r="K35" i="12" s="1"/>
  <c r="J33" i="12"/>
  <c r="K33" i="12" s="1"/>
  <c r="J32" i="12"/>
  <c r="K32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19" i="12"/>
  <c r="K19" i="12" s="1"/>
  <c r="J14" i="12"/>
  <c r="K14" i="12" s="1"/>
  <c r="J15" i="12"/>
  <c r="K15" i="12" s="1"/>
  <c r="J17" i="12"/>
  <c r="K17" i="12" s="1"/>
  <c r="J13" i="12"/>
  <c r="K13" i="12" s="1"/>
  <c r="J9" i="12"/>
  <c r="K9" i="12" s="1"/>
  <c r="J11" i="12"/>
  <c r="K11" i="12" s="1"/>
  <c r="J17" i="1"/>
  <c r="J16" i="1"/>
  <c r="J15" i="1"/>
  <c r="J14" i="1"/>
  <c r="J13" i="1"/>
  <c r="E13" i="1"/>
  <c r="J12" i="1"/>
  <c r="J31" i="12" l="1"/>
  <c r="K31" i="12" s="1"/>
  <c r="G7" i="12"/>
  <c r="G12" i="12"/>
  <c r="G18" i="12" l="1"/>
  <c r="G30" i="12" l="1"/>
  <c r="G17" i="1" l="1"/>
  <c r="G15" i="1" l="1"/>
  <c r="G18" i="1" s="1"/>
  <c r="G61" i="12" l="1"/>
</calcChain>
</file>

<file path=xl/sharedStrings.xml><?xml version="1.0" encoding="utf-8"?>
<sst xmlns="http://schemas.openxmlformats.org/spreadsheetml/2006/main" count="187" uniqueCount="128">
  <si>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</si>
  <si>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</si>
  <si>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</si>
  <si>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</si>
  <si>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</si>
  <si>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</si>
  <si>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</si>
  <si>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</si>
  <si>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</si>
  <si>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</si>
  <si>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</si>
  <si>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</si>
  <si>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</si>
  <si>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</si>
  <si>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</si>
  <si>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Projektant:</t>
  </si>
  <si>
    <t>Objednatel:</t>
  </si>
  <si>
    <t>Stavba:</t>
  </si>
  <si>
    <t>Cena celkem bez DPH</t>
  </si>
  <si>
    <t>Celkem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</si>
  <si>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</si>
  <si>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</si>
  <si>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</si>
  <si>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</si>
  <si>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</si>
  <si>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</si>
  <si>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</si>
  <si>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CZK</t>
  </si>
  <si>
    <t>1</t>
  </si>
  <si>
    <t>3</t>
  </si>
  <si>
    <t>#TypZaznamu#</t>
  </si>
  <si>
    <t>STA</t>
  </si>
  <si>
    <t>ROZ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</si>
  <si>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</si>
  <si>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</si>
  <si>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</si>
  <si>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</si>
  <si>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</si>
  <si>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</si>
  <si>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</si>
  <si>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</si>
  <si>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POL1_</t>
  </si>
  <si>
    <t>VV</t>
  </si>
  <si>
    <t>kus</t>
  </si>
  <si>
    <t>m</t>
  </si>
  <si>
    <t>soubor</t>
  </si>
  <si>
    <t>t</t>
  </si>
  <si>
    <t>Přípravné práce</t>
  </si>
  <si>
    <t>hod</t>
  </si>
  <si>
    <t>Zařízení staveniště a následná likvidace</t>
  </si>
  <si>
    <t>ks</t>
  </si>
  <si>
    <t>km</t>
  </si>
  <si>
    <t>Přeprava a ubytování pracovníků</t>
  </si>
  <si>
    <t>dnů</t>
  </si>
  <si>
    <t>2</t>
  </si>
  <si>
    <t>Dopravné</t>
  </si>
  <si>
    <t>Vrtné práce</t>
  </si>
  <si>
    <t>kpl.</t>
  </si>
  <si>
    <t>soub.</t>
  </si>
  <si>
    <t>den</t>
  </si>
  <si>
    <t>sh</t>
  </si>
  <si>
    <t>4</t>
  </si>
  <si>
    <t>Materiál</t>
  </si>
  <si>
    <t>Drobný materiál pro instalaci</t>
  </si>
  <si>
    <t>Cement</t>
  </si>
  <si>
    <t>5</t>
  </si>
  <si>
    <t>Compactonit</t>
  </si>
  <si>
    <t>Koeficient</t>
  </si>
  <si>
    <t>kpl</t>
  </si>
  <si>
    <t>Montáž a demontáž čerpací techniky</t>
  </si>
  <si>
    <t>7</t>
  </si>
  <si>
    <t>Sled a řízení prací technikem</t>
  </si>
  <si>
    <t>Pískový přechod</t>
  </si>
  <si>
    <t>Úprava a zpevnění příjezdové cesty k vrtu pro vrtnou soupravu</t>
  </si>
  <si>
    <t>Instalace - stabilizační vodítka</t>
  </si>
  <si>
    <t>Přeprava vrtné soupravy a nářadí mezi vrty</t>
  </si>
  <si>
    <t>Přeprava technika</t>
  </si>
  <si>
    <t>Montáž a demontáž vrtné soupravy</t>
  </si>
  <si>
    <t>Příprava pracoviště</t>
  </si>
  <si>
    <t>Dokončovací práce</t>
  </si>
  <si>
    <t>HTÚ - hrubé teréní úpravy</t>
  </si>
  <si>
    <t>Sled a řízení přípravných prací</t>
  </si>
  <si>
    <t>Aktivace vrtu</t>
  </si>
  <si>
    <t>PHM</t>
  </si>
  <si>
    <t>Úklid pracoviště</t>
  </si>
  <si>
    <t>VRN</t>
  </si>
  <si>
    <t>Ostraha staveniště</t>
  </si>
  <si>
    <t xml:space="preserve">Přeprava vystrojovacího materiálu a obsypu a těsnění na lokalitu </t>
  </si>
  <si>
    <t xml:space="preserve">Zapuštění výstroje </t>
  </si>
  <si>
    <t xml:space="preserve">Vodítka </t>
  </si>
  <si>
    <t xml:space="preserve">Štěrkodrť pro zpevnění / opravu komunikace případně pracoviště </t>
  </si>
  <si>
    <t>Odvoz a likvidace výkopku / vývrtku</t>
  </si>
  <si>
    <t>Sled a řízení dokončovacích prací technikem</t>
  </si>
  <si>
    <t>Závěrečný úklid stavby</t>
  </si>
  <si>
    <t>8</t>
  </si>
  <si>
    <t>9</t>
  </si>
  <si>
    <t>m3</t>
  </si>
  <si>
    <t>vrt</t>
  </si>
  <si>
    <t>l</t>
  </si>
  <si>
    <t>2024</t>
  </si>
  <si>
    <t xml:space="preserve">Provizorní oplocení stavby </t>
  </si>
  <si>
    <t xml:space="preserve">Přeprava vrtné soupravy na lokalitu a zpět </t>
  </si>
  <si>
    <t>bm</t>
  </si>
  <si>
    <r>
      <t xml:space="preserve">Vrtání </t>
    </r>
    <r>
      <rPr>
        <sz val="8"/>
        <rFont val="Arial CE"/>
        <charset val="238"/>
      </rPr>
      <t xml:space="preserve">Ø 400 </t>
    </r>
    <r>
      <rPr>
        <sz val="8"/>
        <color theme="1"/>
        <rFont val="Arial CE"/>
        <charset val="238"/>
      </rPr>
      <t xml:space="preserve">mm, pracovní pažení </t>
    </r>
    <r>
      <rPr>
        <sz val="8"/>
        <rFont val="Arial CE"/>
        <charset val="238"/>
      </rPr>
      <t>Ø 324</t>
    </r>
    <r>
      <rPr>
        <sz val="8"/>
        <color theme="1"/>
        <rFont val="Arial CE"/>
        <charset val="238"/>
      </rPr>
      <t xml:space="preserve"> mm  (zapažení a odpažení) </t>
    </r>
  </si>
  <si>
    <t>Terénní úpravy pro vrtnou soupravu</t>
  </si>
  <si>
    <t>Vrtání  Ø 305 mm, bez pažení</t>
  </si>
  <si>
    <t xml:space="preserve">Provedení obsypu dle projektu </t>
  </si>
  <si>
    <t xml:space="preserve">Utahování obsypu </t>
  </si>
  <si>
    <t>Provedení těsnění vrtu</t>
  </si>
  <si>
    <t>Zhotovení primární dokumentace</t>
  </si>
  <si>
    <t>Výstroj PVC  WDF filtr 195/8,5 mm, slot 1 mm</t>
  </si>
  <si>
    <t>Dno výstroje 195 mm</t>
  </si>
  <si>
    <t>Obsyp fr. 1,6/4 mm</t>
  </si>
  <si>
    <t xml:space="preserve">Montáž a demontáž  odpadního potrubí do 50m </t>
  </si>
  <si>
    <t>Doprava čerpací techniky na lokalitu a zpět</t>
  </si>
  <si>
    <t>El. centrála do 5 kW a její provoz</t>
  </si>
  <si>
    <t>Geodetické zaměření vrtů</t>
  </si>
  <si>
    <t>Bědovice - Realizace hydraulické clony pomocí ochranného čerpání za monitoringu vývoje jakosti vody, vrtané studny HC-1 a HC-2, bez manipulačních šachet</t>
  </si>
  <si>
    <t>Zhlaví  195 mm tlakové</t>
  </si>
  <si>
    <t>Výstroj PVC U 195/8,5 mm - plná, převýšení 1 m nad terén</t>
  </si>
  <si>
    <t>SOUPIS PRACÍ</t>
  </si>
  <si>
    <t xml:space="preserve">Aktivace vrtů pomocí airliftového čerpání </t>
  </si>
  <si>
    <t>Cena provedení a testování vrtaných studen HC-1 a HC-2   celkem bez DPH</t>
  </si>
  <si>
    <t>Soupis prací</t>
  </si>
  <si>
    <t>Bědovice - vrtané studny HC-1 a HC-2</t>
  </si>
  <si>
    <t>Město Kostelec nad Orlicí</t>
  </si>
  <si>
    <t>FINGEO s.r.o.</t>
  </si>
  <si>
    <t>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</si>
</sst>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00"/>
    <numFmt numFmtId="165" formatCode="#,##0.00\ &quot;Kč&quot;"/>
  </numFmts>
  <fonts count="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8"/>
      <name val="Arial CE"/>
      <family val="2"/>
      <charset val="238"/>
    </font>
    <font>
      <sz val="8"/>
      <name val="Arial CE"/>
      <family val="2"/>
    </font>
    <font>
      <sz val="8"/>
      <name val="Arial CE"/>
    </font>
    <font>
      <sz val="8"/>
      <name val="Arial CE"/>
      <charset val="238"/>
    </font>
    <font>
      <sz val="8"/>
      <color theme="1"/>
      <name val="Arial CE"/>
      <charset val="238"/>
    </font>
    <font>
      <sz val="8"/>
      <name val="Ariel ce"/>
      <charset val="238"/>
    </font>
    <font>
      <sz val="8"/>
      <color theme="1"/>
      <name val="Ariel ce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28">
    <xf numFmtId="0" fontId="0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5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/>
    <xf numFmtId="14" fontId="7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0" borderId="2" xfId="0" applyFont="1" applyBorder="1" applyAlignment="1">
      <alignment horizontal="right"/>
    </xf>
    <xf numFmtId="0" fontId="11" fillId="0" borderId="6" xfId="0" applyFont="1" applyBorder="1" applyAlignment="1">
      <alignment vertical="top"/>
    </xf>
    <xf numFmtId="14" fontId="11" fillId="0" borderId="6" xfId="0" applyNumberFormat="1" applyFont="1" applyBorder="1" applyAlignment="1">
      <alignment horizontal="center" vertical="top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1" fillId="0" borderId="12" xfId="0" applyFon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11" fillId="0" borderId="12" xfId="0" applyNumberFormat="1" applyFont="1" applyBorder="1" applyAlignment="1">
      <alignment horizontal="right" vertical="center" wrapText="1"/>
    </xf>
    <xf numFmtId="1" fontId="11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11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4" xfId="0" applyBorder="1" applyAlignment="1">
      <alignment wrapText="1"/>
    </xf>
    <xf numFmtId="49" fontId="0" fillId="0" borderId="0" xfId="0" applyNumberFormat="1"/>
    <xf numFmtId="0" fontId="15" fillId="0" borderId="0" xfId="0" applyFont="1"/>
    <xf numFmtId="0" fontId="19" fillId="0" borderId="27" xfId="8" applyFont="1" applyBorder="1" applyAlignment="1">
      <alignment horizontal="center"/>
    </xf>
    <xf numFmtId="0" fontId="19" fillId="0" borderId="27" xfId="8" applyFont="1" applyBorder="1"/>
    <xf numFmtId="44" fontId="18" fillId="0" borderId="27" xfId="3" applyFont="1" applyBorder="1" applyAlignment="1">
      <alignment horizontal="right"/>
    </xf>
    <xf numFmtId="44" fontId="18" fillId="0" borderId="27" xfId="3" applyFont="1" applyFill="1" applyBorder="1" applyAlignment="1">
      <alignment horizontal="right"/>
    </xf>
    <xf numFmtId="0" fontId="18" fillId="0" borderId="27" xfId="8" applyFont="1" applyBorder="1"/>
    <xf numFmtId="0" fontId="18" fillId="0" borderId="27" xfId="8" applyFont="1" applyBorder="1" applyAlignment="1">
      <alignment horizontal="center"/>
    </xf>
    <xf numFmtId="0" fontId="16" fillId="0" borderId="28" xfId="4" applyBorder="1"/>
    <xf numFmtId="0" fontId="16" fillId="0" borderId="27" xfId="4" applyBorder="1" applyAlignment="1">
      <alignment horizontal="center"/>
    </xf>
    <xf numFmtId="44" fontId="17" fillId="0" borderId="27" xfId="5" applyFont="1" applyFill="1" applyBorder="1" applyAlignment="1">
      <alignment horizontal="right"/>
    </xf>
    <xf numFmtId="0" fontId="20" fillId="0" borderId="27" xfId="9" applyFont="1" applyBorder="1"/>
    <xf numFmtId="0" fontId="21" fillId="0" borderId="27" xfId="9" applyFont="1" applyBorder="1" applyAlignment="1">
      <alignment horizontal="center"/>
    </xf>
    <xf numFmtId="44" fontId="20" fillId="0" borderId="27" xfId="3" applyFont="1" applyFill="1" applyBorder="1" applyAlignment="1">
      <alignment horizontal="right"/>
    </xf>
    <xf numFmtId="0" fontId="23" fillId="0" borderId="27" xfId="0" applyFont="1" applyBorder="1" applyAlignment="1">
      <alignment horizontal="center" vertical="center"/>
    </xf>
    <xf numFmtId="165" fontId="24" fillId="0" borderId="27" xfId="0" applyNumberFormat="1" applyFont="1" applyBorder="1" applyAlignment="1">
      <alignment vertical="center"/>
    </xf>
    <xf numFmtId="0" fontId="10" fillId="0" borderId="14" xfId="0" applyFont="1" applyBorder="1" applyAlignment="1">
      <alignment horizontal="left" indent="1"/>
    </xf>
    <xf numFmtId="0" fontId="23" fillId="0" borderId="28" xfId="0" applyFont="1" applyBorder="1" applyAlignment="1">
      <alignment horizontal="center" vertical="center"/>
    </xf>
    <xf numFmtId="165" fontId="24" fillId="0" borderId="28" xfId="0" applyNumberFormat="1" applyFont="1" applyBorder="1" applyAlignment="1">
      <alignment vertical="center"/>
    </xf>
    <xf numFmtId="49" fontId="0" fillId="0" borderId="27" xfId="0" applyNumberFormat="1" applyBorder="1"/>
    <xf numFmtId="0" fontId="23" fillId="0" borderId="27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/>
    <xf numFmtId="0" fontId="12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8" xfId="0" applyFont="1" applyBorder="1"/>
    <xf numFmtId="0" fontId="12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4" fontId="0" fillId="0" borderId="0" xfId="0" applyNumberFormat="1" applyAlignment="1">
      <alignment vertical="top"/>
    </xf>
    <xf numFmtId="4" fontId="0" fillId="0" borderId="2" xfId="0" applyNumberFormat="1" applyBorder="1" applyAlignment="1">
      <alignment vertical="top"/>
    </xf>
    <xf numFmtId="0" fontId="5" fillId="0" borderId="33" xfId="0" applyFont="1" applyBorder="1" applyAlignment="1">
      <alignment vertical="center"/>
    </xf>
    <xf numFmtId="0" fontId="0" fillId="0" borderId="2" xfId="0" applyBorder="1"/>
    <xf numFmtId="0" fontId="0" fillId="3" borderId="32" xfId="0" applyFill="1" applyBorder="1"/>
    <xf numFmtId="49" fontId="0" fillId="3" borderId="27" xfId="0" applyNumberFormat="1" applyFill="1" applyBorder="1"/>
    <xf numFmtId="0" fontId="0" fillId="3" borderId="27" xfId="0" applyFill="1" applyBorder="1" applyAlignment="1">
      <alignment horizontal="center"/>
    </xf>
    <xf numFmtId="0" fontId="0" fillId="3" borderId="25" xfId="0" applyFill="1" applyBorder="1"/>
    <xf numFmtId="0" fontId="0" fillId="3" borderId="29" xfId="0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49" fontId="0" fillId="0" borderId="23" xfId="0" applyNumberFormat="1" applyBorder="1" applyAlignment="1">
      <alignment vertical="center"/>
    </xf>
    <xf numFmtId="0" fontId="19" fillId="0" borderId="28" xfId="8" applyFont="1" applyBorder="1" applyAlignment="1">
      <alignment horizontal="center"/>
    </xf>
    <xf numFmtId="44" fontId="18" fillId="0" borderId="28" xfId="3" applyFont="1" applyFill="1" applyBorder="1" applyAlignment="1">
      <alignment horizontal="right"/>
    </xf>
    <xf numFmtId="49" fontId="0" fillId="0" borderId="34" xfId="0" applyNumberFormat="1" applyBorder="1"/>
    <xf numFmtId="0" fontId="19" fillId="0" borderId="34" xfId="8" applyFont="1" applyBorder="1"/>
    <xf numFmtId="0" fontId="19" fillId="0" borderId="34" xfId="8" applyFont="1" applyBorder="1" applyAlignment="1">
      <alignment horizontal="center"/>
    </xf>
    <xf numFmtId="44" fontId="18" fillId="0" borderId="34" xfId="3" applyFont="1" applyBorder="1" applyAlignment="1">
      <alignment horizontal="right"/>
    </xf>
    <xf numFmtId="0" fontId="16" fillId="0" borderId="34" xfId="4" applyBorder="1" applyAlignment="1">
      <alignment horizontal="center"/>
    </xf>
    <xf numFmtId="44" fontId="17" fillId="0" borderId="34" xfId="5" applyFont="1" applyFill="1" applyBorder="1" applyAlignment="1">
      <alignment horizontal="right"/>
    </xf>
    <xf numFmtId="0" fontId="16" fillId="0" borderId="28" xfId="4" applyBorder="1" applyAlignment="1">
      <alignment horizontal="center"/>
    </xf>
    <xf numFmtId="44" fontId="17" fillId="0" borderId="28" xfId="5" applyFont="1" applyFill="1" applyBorder="1" applyAlignment="1">
      <alignment horizontal="right"/>
    </xf>
    <xf numFmtId="4" fontId="15" fillId="0" borderId="27" xfId="0" applyNumberFormat="1" applyFont="1" applyBorder="1" applyAlignment="1">
      <alignment shrinkToFit="1"/>
    </xf>
    <xf numFmtId="49" fontId="15" fillId="0" borderId="27" xfId="0" applyNumberFormat="1" applyFont="1" applyBorder="1" applyAlignment="1">
      <alignment vertical="top"/>
    </xf>
    <xf numFmtId="0" fontId="16" fillId="0" borderId="27" xfId="4" applyBorder="1"/>
    <xf numFmtId="49" fontId="15" fillId="0" borderId="27" xfId="0" applyNumberFormat="1" applyFont="1" applyBorder="1" applyAlignment="1">
      <alignment horizontal="left" wrapText="1"/>
    </xf>
    <xf numFmtId="0" fontId="15" fillId="0" borderId="27" xfId="0" applyFont="1" applyBorder="1" applyAlignment="1">
      <alignment horizontal="center" shrinkToFit="1"/>
    </xf>
    <xf numFmtId="164" fontId="0" fillId="0" borderId="0" xfId="0" applyNumberFormat="1" applyAlignment="1">
      <alignment horizontal="center" vertical="top"/>
    </xf>
    <xf numFmtId="4" fontId="15" fillId="0" borderId="27" xfId="0" applyNumberFormat="1" applyFont="1" applyBorder="1" applyAlignment="1">
      <alignment horizontal="center" shrinkToFit="1"/>
    </xf>
    <xf numFmtId="0" fontId="23" fillId="0" borderId="34" xfId="0" applyFont="1" applyBorder="1" applyAlignment="1">
      <alignment horizontal="center" vertical="center"/>
    </xf>
    <xf numFmtId="165" fontId="24" fillId="0" borderId="34" xfId="0" applyNumberFormat="1" applyFont="1" applyBorder="1" applyAlignment="1">
      <alignment vertical="center"/>
    </xf>
    <xf numFmtId="4" fontId="15" fillId="0" borderId="34" xfId="0" applyNumberFormat="1" applyFont="1" applyBorder="1" applyAlignment="1">
      <alignment shrinkToFit="1"/>
    </xf>
    <xf numFmtId="49" fontId="0" fillId="0" borderId="28" xfId="0" applyNumberFormat="1" applyBorder="1"/>
    <xf numFmtId="0" fontId="23" fillId="0" borderId="28" xfId="0" applyFont="1" applyBorder="1" applyAlignment="1">
      <alignment vertical="center" wrapText="1"/>
    </xf>
    <xf numFmtId="49" fontId="15" fillId="0" borderId="34" xfId="0" applyNumberFormat="1" applyFont="1" applyBorder="1" applyAlignment="1">
      <alignment vertical="top"/>
    </xf>
    <xf numFmtId="0" fontId="20" fillId="0" borderId="34" xfId="9" applyFont="1" applyBorder="1"/>
    <xf numFmtId="0" fontId="21" fillId="0" borderId="34" xfId="9" applyFont="1" applyBorder="1" applyAlignment="1">
      <alignment horizontal="center"/>
    </xf>
    <xf numFmtId="44" fontId="20" fillId="0" borderId="34" xfId="3" applyFont="1" applyFill="1" applyBorder="1" applyAlignment="1">
      <alignment horizontal="right"/>
    </xf>
    <xf numFmtId="49" fontId="15" fillId="0" borderId="28" xfId="0" applyNumberFormat="1" applyFont="1" applyBorder="1" applyAlignment="1">
      <alignment vertical="top"/>
    </xf>
    <xf numFmtId="0" fontId="16" fillId="0" borderId="34" xfId="4" applyBorder="1"/>
    <xf numFmtId="0" fontId="15" fillId="4" borderId="34" xfId="4" applyFont="1" applyFill="1" applyBorder="1"/>
    <xf numFmtId="0" fontId="15" fillId="0" borderId="34" xfId="0" applyFont="1" applyBorder="1" applyAlignment="1">
      <alignment horizontal="center" shrinkToFit="1"/>
    </xf>
    <xf numFmtId="4" fontId="15" fillId="0" borderId="34" xfId="0" applyNumberFormat="1" applyFont="1" applyBorder="1" applyAlignment="1">
      <alignment horizontal="center" shrinkToFit="1"/>
    </xf>
    <xf numFmtId="0" fontId="15" fillId="0" borderId="30" xfId="0" applyFont="1" applyBorder="1" applyAlignment="1">
      <alignment vertical="top"/>
    </xf>
    <xf numFmtId="4" fontId="15" fillId="0" borderId="31" xfId="0" applyNumberFormat="1" applyFont="1" applyBorder="1" applyAlignment="1">
      <alignment shrinkToFit="1"/>
    </xf>
    <xf numFmtId="0" fontId="15" fillId="0" borderId="32" xfId="0" applyFont="1" applyBorder="1" applyAlignment="1">
      <alignment vertical="top"/>
    </xf>
    <xf numFmtId="4" fontId="15" fillId="0" borderId="29" xfId="0" applyNumberFormat="1" applyFont="1" applyBorder="1" applyAlignment="1">
      <alignment shrinkToFit="1"/>
    </xf>
    <xf numFmtId="0" fontId="15" fillId="0" borderId="35" xfId="0" applyFont="1" applyBorder="1" applyAlignment="1">
      <alignment vertical="top"/>
    </xf>
    <xf numFmtId="4" fontId="15" fillId="0" borderId="36" xfId="0" applyNumberFormat="1" applyFont="1" applyBorder="1" applyAlignment="1">
      <alignment shrinkToFi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25"/>
    <xf numFmtId="0" fontId="5" fillId="5" borderId="32" xfId="0" applyFont="1" applyFill="1" applyBorder="1" applyAlignment="1">
      <alignment vertical="center"/>
    </xf>
    <xf numFmtId="49" fontId="0" fillId="5" borderId="26" xfId="0" applyNumberFormat="1" applyFill="1" applyBorder="1" applyAlignment="1">
      <alignment vertical="center"/>
    </xf>
    <xf numFmtId="0" fontId="9" fillId="5" borderId="11" xfId="0" applyFont="1" applyFill="1" applyBorder="1" applyAlignment="1">
      <alignment vertical="top"/>
    </xf>
    <xf numFmtId="49" fontId="9" fillId="5" borderId="7" xfId="0" applyNumberFormat="1" applyFont="1" applyFill="1" applyBorder="1" applyAlignment="1">
      <alignment vertical="top"/>
    </xf>
    <xf numFmtId="49" fontId="9" fillId="5" borderId="7" xfId="0" applyNumberFormat="1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center" vertical="top" shrinkToFit="1"/>
    </xf>
    <xf numFmtId="164" fontId="9" fillId="5" borderId="7" xfId="0" applyNumberFormat="1" applyFont="1" applyFill="1" applyBorder="1" applyAlignment="1">
      <alignment horizontal="center" vertical="top" shrinkToFit="1"/>
    </xf>
    <xf numFmtId="4" fontId="9" fillId="5" borderId="7" xfId="0" applyNumberFormat="1" applyFont="1" applyFill="1" applyBorder="1" applyAlignment="1">
      <alignment vertical="top" shrinkToFit="1"/>
    </xf>
    <xf numFmtId="4" fontId="9" fillId="5" borderId="13" xfId="0" applyNumberFormat="1" applyFont="1" applyFill="1" applyBorder="1" applyAlignment="1">
      <alignment vertical="top" shrinkToFit="1"/>
    </xf>
    <xf numFmtId="0" fontId="8" fillId="5" borderId="11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4" fontId="8" fillId="5" borderId="7" xfId="0" applyNumberFormat="1" applyFont="1" applyFill="1" applyBorder="1" applyAlignment="1">
      <alignment horizontal="left" vertical="center"/>
    </xf>
    <xf numFmtId="49" fontId="0" fillId="5" borderId="13" xfId="0" applyNumberFormat="1" applyFill="1" applyBorder="1" applyAlignment="1">
      <alignment horizontal="left" vertical="center"/>
    </xf>
    <xf numFmtId="0" fontId="0" fillId="5" borderId="7" xfId="0" applyFill="1" applyBorder="1" applyAlignment="1">
      <alignment wrapText="1"/>
    </xf>
    <xf numFmtId="0" fontId="0" fillId="5" borderId="7" xfId="0" applyFill="1" applyBorder="1"/>
    <xf numFmtId="49" fontId="11" fillId="5" borderId="13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indent="1"/>
    </xf>
    <xf numFmtId="0" fontId="0" fillId="5" borderId="0" xfId="0" applyFill="1" applyAlignment="1">
      <alignment wrapText="1"/>
    </xf>
    <xf numFmtId="49" fontId="10" fillId="5" borderId="0" xfId="0" applyNumberFormat="1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indent="1"/>
    </xf>
    <xf numFmtId="0" fontId="0" fillId="5" borderId="6" xfId="0" applyFill="1" applyBorder="1" applyAlignment="1">
      <alignment wrapText="1"/>
    </xf>
    <xf numFmtId="0" fontId="11" fillId="5" borderId="6" xfId="0" applyFont="1" applyFill="1" applyBorder="1" applyAlignment="1">
      <alignment horizontal="left" vertical="center" wrapText="1"/>
    </xf>
    <xf numFmtId="49" fontId="18" fillId="0" borderId="0" xfId="0" applyNumberFormat="1" applyFont="1"/>
    <xf numFmtId="0" fontId="7" fillId="2" borderId="0" xfId="0" applyFont="1" applyFill="1" applyAlignment="1">
      <alignment horizontal="left" wrapText="1"/>
    </xf>
    <xf numFmtId="0" fontId="0" fillId="0" borderId="17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4" fillId="5" borderId="7" xfId="0" applyNumberFormat="1" applyFont="1" applyFill="1" applyBorder="1" applyAlignment="1">
      <alignment horizontal="right" vertical="center"/>
    </xf>
    <xf numFmtId="2" fontId="14" fillId="5" borderId="7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9" fontId="10" fillId="5" borderId="17" xfId="0" applyNumberFormat="1" applyFont="1" applyFill="1" applyBorder="1" applyAlignment="1">
      <alignment horizontal="left" vertical="center" wrapText="1"/>
    </xf>
    <xf numFmtId="0" fontId="0" fillId="5" borderId="17" xfId="0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11" fillId="5" borderId="0" xfId="0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26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9" fontId="26" fillId="5" borderId="26" xfId="0" applyNumberFormat="1" applyFon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27" fillId="0" borderId="0" xfId="0" applyFont="1"/>
  </cellXfs>
  <cellStyles count="28">
    <cellStyle name="Čárka 2" xfId="20" xr:uid="{BF7E7E06-5F8B-44CA-93AC-80C0C2819B68}"/>
    <cellStyle name="Čárka 3" xfId="27" xr:uid="{50005EC8-E401-46BC-B173-4EBA25565747}"/>
    <cellStyle name="Měna 2" xfId="5" xr:uid="{00000000-0005-0000-0000-000000000000}"/>
    <cellStyle name="Měna 2 2" xfId="15" xr:uid="{4244664F-E571-445D-B341-6AA70C87C8C3}"/>
    <cellStyle name="Měna 3" xfId="3" xr:uid="{00000000-0005-0000-0000-000001000000}"/>
    <cellStyle name="Měna 3 2" xfId="12" xr:uid="{9D83FB2B-0541-40D8-BE62-ED736883A13D}"/>
    <cellStyle name="Měna 3 2 2" xfId="23" xr:uid="{6D595450-561B-440A-A943-3C15665E5DE3}"/>
    <cellStyle name="Měna 3 3" xfId="14" xr:uid="{7A7FCB6D-6607-4733-B53A-2F39AC988B44}"/>
    <cellStyle name="Měna 4" xfId="26" xr:uid="{5AC5429C-F5C1-4B4D-A1C3-8ABE4EDFC7E3}"/>
    <cellStyle name="Normální" xfId="0" builtinId="0"/>
    <cellStyle name="normální 2" xfId="1" xr:uid="{00000000-0005-0000-0000-000003000000}"/>
    <cellStyle name="Normální 2 2" xfId="4" xr:uid="{00000000-0005-0000-0000-000004000000}"/>
    <cellStyle name="Normální 3" xfId="2" xr:uid="{00000000-0005-0000-0000-000005000000}"/>
    <cellStyle name="Normální 3 2" xfId="13" xr:uid="{309AD23E-2D4F-42E4-A404-9B2D6C7148BC}"/>
    <cellStyle name="Normální 4" xfId="6" xr:uid="{00000000-0005-0000-0000-000006000000}"/>
    <cellStyle name="Normální 4 2" xfId="16" xr:uid="{790F91B8-3F6D-4C33-95C5-34D06D375139}"/>
    <cellStyle name="Normální 5" xfId="7" xr:uid="{00000000-0005-0000-0000-000007000000}"/>
    <cellStyle name="Normální 5 2" xfId="17" xr:uid="{79D06648-03E8-4EE2-86C4-261D667B9E2C}"/>
    <cellStyle name="Normální 5 3" xfId="25" xr:uid="{0BD024DB-2761-489A-A66C-2CE1D36771FE}"/>
    <cellStyle name="Normální 6" xfId="8" xr:uid="{00000000-0005-0000-0000-000008000000}"/>
    <cellStyle name="Normální 6 2" xfId="18" xr:uid="{64B8D89B-EDE0-4F7D-B142-48B885E880B3}"/>
    <cellStyle name="Normální 7" xfId="9" xr:uid="{00000000-0005-0000-0000-000009000000}"/>
    <cellStyle name="Normální 7 2" xfId="11" xr:uid="{0CFE7434-1C90-41FC-BFE0-48C07EB24BA1}"/>
    <cellStyle name="Normální 7 2 2" xfId="22" xr:uid="{99FE0221-81FB-4E2D-BF7B-5BBD2B5F6172}"/>
    <cellStyle name="Normální 7 3" xfId="19" xr:uid="{078D528C-3FD2-4D2B-B4C6-30993A75DA9C}"/>
    <cellStyle name="Normální 8" xfId="10" xr:uid="{3306D9A2-8662-46CF-AC7B-2FA1C9593B8D}"/>
    <cellStyle name="Normální 8 2" xfId="21" xr:uid="{3EFD61A6-DCE2-4E76-A98B-6B8C7EB1FE1F}"/>
    <cellStyle name="Normální 9" xfId="24" xr:uid="{3F086138-1642-4ABC-B31A-ACD7825FC3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ColWidth="8.81640625" defaultRowHeight="12.5"/>
  <sheetData>
    <row r="1" spans="1:7" ht="13">
      <c r="A1" s="17" t="s">
        <v>24</v>
      </c>
    </row>
    <row r="2" spans="1:7" ht="57.75" customHeight="1">
      <c r="A2" s="156" t="s">
        <v>25</v>
      </c>
      <c r="B2" s="156"/>
      <c r="C2" s="156"/>
      <c r="D2" s="156"/>
      <c r="E2" s="156"/>
      <c r="F2" s="156"/>
      <c r="G2" s="1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00B050"/>
    <pageSetUpPr fitToPage="1"/>
  </sheetPr>
  <dimension ref="A1:U29"/>
  <sheetViews>
    <sheetView showGridLines="0" topLeftCell="B1" zoomScale="130" zoomScaleNormal="130" zoomScaleSheetLayoutView="75" workbookViewId="0">
      <selection activeCell="D9" sqref="D9:G9"/>
    </sheetView>
  </sheetViews>
  <sheetFormatPr defaultColWidth="9" defaultRowHeight="12.5" outlineLevelRow="1"/>
  <cols>
    <col min="1" max="1" width="8.453125" hidden="1" customWidth="1"/>
    <col min="2" max="2" width="15.81640625" customWidth="1"/>
    <col min="3" max="3" width="11.6328125" style="33" customWidth="1"/>
    <col min="4" max="4" width="13" style="33" customWidth="1"/>
    <col min="5" max="5" width="4.453125" style="33" customWidth="1"/>
    <col min="6" max="6" width="14.453125" customWidth="1"/>
    <col min="7" max="9" width="13" customWidth="1"/>
    <col min="10" max="10" width="7.36328125" customWidth="1"/>
    <col min="11" max="11" width="2.453125" customWidth="1"/>
    <col min="12" max="12" width="10.6328125" hidden="1" customWidth="1"/>
    <col min="13" max="13" width="11.453125" hidden="1" customWidth="1"/>
    <col min="14" max="16" width="13.453125" hidden="1" customWidth="1"/>
    <col min="17" max="21" width="17.6328125" hidden="1" customWidth="1"/>
    <col min="22" max="22" width="0" hidden="1" customWidth="1"/>
  </cols>
  <sheetData>
    <row r="1" spans="1:15" ht="33.75" customHeight="1" outlineLevel="1">
      <c r="A1" s="30" t="s">
        <v>23</v>
      </c>
      <c r="B1" s="168" t="s">
        <v>3</v>
      </c>
      <c r="C1" s="169"/>
      <c r="D1" s="169"/>
      <c r="E1" s="169"/>
      <c r="F1" s="169"/>
      <c r="G1" s="169"/>
      <c r="H1" s="169"/>
      <c r="I1" s="169"/>
      <c r="J1" s="170"/>
    </row>
    <row r="2" spans="1:15" ht="36" customHeight="1" outlineLevel="1">
      <c r="A2" s="2"/>
      <c r="B2" s="148" t="s">
        <v>17</v>
      </c>
      <c r="C2" s="149"/>
      <c r="D2" s="150"/>
      <c r="E2" s="174"/>
      <c r="F2" s="175"/>
      <c r="G2" s="175"/>
      <c r="H2" s="175"/>
      <c r="I2" s="175"/>
      <c r="J2" s="176"/>
      <c r="O2" s="1"/>
    </row>
    <row r="3" spans="1:15" ht="27" customHeight="1" outlineLevel="1">
      <c r="A3" s="2"/>
      <c r="B3" s="148"/>
      <c r="C3" s="149"/>
      <c r="D3" s="151"/>
      <c r="E3" s="177"/>
      <c r="F3" s="178"/>
      <c r="G3" s="178"/>
      <c r="H3" s="178"/>
      <c r="I3" s="178"/>
      <c r="J3" s="179"/>
    </row>
    <row r="4" spans="1:15" ht="23.25" customHeight="1" outlineLevel="1">
      <c r="A4" s="2"/>
      <c r="B4" s="152"/>
      <c r="C4" s="153"/>
      <c r="D4" s="154"/>
      <c r="E4" s="182" t="s">
        <v>124</v>
      </c>
      <c r="F4" s="182"/>
      <c r="G4" s="182"/>
      <c r="H4" s="182"/>
      <c r="I4" s="182"/>
      <c r="J4" s="183"/>
    </row>
    <row r="5" spans="1:15" ht="24" customHeight="1" outlineLevel="1">
      <c r="A5" s="2"/>
      <c r="B5" s="76" t="s">
        <v>16</v>
      </c>
      <c r="D5" s="180"/>
      <c r="E5" s="180"/>
      <c r="F5" s="180"/>
      <c r="G5" s="180"/>
      <c r="H5" s="70" t="s">
        <v>26</v>
      </c>
      <c r="I5" s="71">
        <v>27529517</v>
      </c>
      <c r="J5" s="72"/>
    </row>
    <row r="6" spans="1:15" ht="15.75" customHeight="1" outlineLevel="1">
      <c r="A6" s="2"/>
      <c r="B6" s="77"/>
      <c r="C6" s="35"/>
      <c r="D6" s="181"/>
      <c r="E6" s="181"/>
      <c r="F6" s="181"/>
      <c r="G6" s="181"/>
      <c r="H6" s="70" t="s">
        <v>21</v>
      </c>
      <c r="I6" s="71"/>
      <c r="J6" s="72"/>
      <c r="M6" t="s">
        <v>67</v>
      </c>
    </row>
    <row r="7" spans="1:15" ht="15.75" customHeight="1" outlineLevel="1">
      <c r="A7" s="2"/>
      <c r="B7" s="78" t="s">
        <v>125</v>
      </c>
      <c r="C7" s="36"/>
      <c r="D7" s="184" t="s">
        <v>127</v>
      </c>
      <c r="E7" s="184"/>
      <c r="F7" s="184"/>
      <c r="G7" s="184"/>
      <c r="H7" s="73"/>
      <c r="I7" s="74"/>
      <c r="J7" s="75"/>
      <c r="M7">
        <v>1</v>
      </c>
    </row>
    <row r="8" spans="1:15" ht="24" customHeight="1" outlineLevel="1">
      <c r="A8" s="2"/>
      <c r="B8" s="76" t="s">
        <v>15</v>
      </c>
      <c r="D8" s="180"/>
      <c r="E8" s="180"/>
      <c r="F8" s="180"/>
      <c r="G8" s="180"/>
      <c r="H8" s="70" t="s">
        <v>26</v>
      </c>
      <c r="I8" s="196">
        <v>4678982</v>
      </c>
      <c r="J8" s="72"/>
    </row>
    <row r="9" spans="1:15" ht="15.75" customHeight="1" outlineLevel="1">
      <c r="A9" s="2"/>
      <c r="B9" s="77"/>
      <c r="C9" s="35"/>
      <c r="D9" s="181"/>
      <c r="E9" s="181"/>
      <c r="F9" s="181"/>
      <c r="G9" s="181"/>
      <c r="H9" s="70" t="s">
        <v>21</v>
      </c>
      <c r="I9" s="71"/>
      <c r="J9" s="72"/>
    </row>
    <row r="10" spans="1:15" ht="15.75" customHeight="1" outlineLevel="1">
      <c r="A10" s="2"/>
      <c r="B10" s="78" t="s">
        <v>126</v>
      </c>
      <c r="C10" s="36"/>
      <c r="D10" s="184"/>
      <c r="E10" s="184"/>
      <c r="F10" s="184"/>
      <c r="G10" s="184"/>
      <c r="H10" s="73"/>
      <c r="I10" s="74"/>
      <c r="J10" s="75"/>
    </row>
    <row r="11" spans="1:15" ht="33" customHeight="1" outlineLevel="1">
      <c r="A11" s="2"/>
      <c r="B11" s="65" t="s">
        <v>20</v>
      </c>
      <c r="C11" s="37"/>
      <c r="D11" s="38"/>
      <c r="E11" s="39"/>
      <c r="F11" s="27"/>
      <c r="G11" s="24"/>
      <c r="H11" s="24"/>
      <c r="I11" s="24"/>
      <c r="J11" s="28"/>
    </row>
    <row r="12" spans="1:15" ht="23.25" customHeight="1" outlineLevel="1">
      <c r="A12" s="2"/>
      <c r="B12" s="26" t="s">
        <v>11</v>
      </c>
      <c r="C12" s="37"/>
      <c r="D12" s="38"/>
      <c r="E12" s="40">
        <v>15</v>
      </c>
      <c r="F12" s="27" t="s">
        <v>0</v>
      </c>
      <c r="G12" s="160">
        <v>0</v>
      </c>
      <c r="H12" s="161"/>
      <c r="I12" s="161"/>
      <c r="J12" s="28" t="str">
        <f t="shared" ref="J12:J17" si="0">Mena</f>
        <v>CZK</v>
      </c>
    </row>
    <row r="13" spans="1:15" ht="23.25" customHeight="1" outlineLevel="1">
      <c r="A13" s="2"/>
      <c r="B13" s="26" t="s">
        <v>12</v>
      </c>
      <c r="C13" s="37"/>
      <c r="D13" s="38"/>
      <c r="E13" s="40">
        <f>SazbaDPH1</f>
        <v>15</v>
      </c>
      <c r="F13" s="27" t="s">
        <v>0</v>
      </c>
      <c r="G13" s="158">
        <v>0</v>
      </c>
      <c r="H13" s="159"/>
      <c r="I13" s="159"/>
      <c r="J13" s="28" t="str">
        <f t="shared" si="0"/>
        <v>CZK</v>
      </c>
    </row>
    <row r="14" spans="1:15" ht="23.25" customHeight="1" outlineLevel="1">
      <c r="A14" s="2"/>
      <c r="B14" s="26" t="s">
        <v>13</v>
      </c>
      <c r="C14" s="37"/>
      <c r="D14" s="38"/>
      <c r="E14" s="40">
        <v>21</v>
      </c>
      <c r="F14" s="27" t="s">
        <v>0</v>
      </c>
      <c r="G14" s="158">
        <v>0</v>
      </c>
      <c r="H14" s="159"/>
      <c r="I14" s="159"/>
      <c r="J14" s="28" t="str">
        <f t="shared" si="0"/>
        <v>CZK</v>
      </c>
    </row>
    <row r="15" spans="1:15" ht="23.25" customHeight="1" outlineLevel="1">
      <c r="A15" s="2"/>
      <c r="B15" s="23" t="s">
        <v>14</v>
      </c>
      <c r="C15" s="41"/>
      <c r="D15" s="34"/>
      <c r="E15" s="42">
        <f>SazbaDPH2</f>
        <v>21</v>
      </c>
      <c r="F15" s="21" t="s">
        <v>0</v>
      </c>
      <c r="G15" s="171">
        <f>ROUND((ZakladDPHZakl/100)*E15,0)</f>
        <v>0</v>
      </c>
      <c r="H15" s="172"/>
      <c r="I15" s="172"/>
      <c r="J15" s="25" t="str">
        <f t="shared" si="0"/>
        <v>CZK</v>
      </c>
    </row>
    <row r="16" spans="1:15" ht="23.25" customHeight="1" outlineLevel="1" thickBot="1">
      <c r="A16" s="2"/>
      <c r="B16" s="22" t="s">
        <v>4</v>
      </c>
      <c r="C16" s="43"/>
      <c r="D16" s="44"/>
      <c r="E16" s="43"/>
      <c r="F16" s="14"/>
      <c r="G16" s="173">
        <v>0</v>
      </c>
      <c r="H16" s="173"/>
      <c r="I16" s="173"/>
      <c r="J16" s="29" t="str">
        <f t="shared" si="0"/>
        <v>CZK</v>
      </c>
    </row>
    <row r="17" spans="1:10" ht="27.75" customHeight="1" outlineLevel="1" thickBot="1">
      <c r="A17" s="2"/>
      <c r="B17" s="140" t="s">
        <v>18</v>
      </c>
      <c r="C17" s="141"/>
      <c r="D17" s="141"/>
      <c r="E17" s="142"/>
      <c r="F17" s="143"/>
      <c r="G17" s="162">
        <f>ZakladDPHZakl</f>
        <v>0</v>
      </c>
      <c r="H17" s="163"/>
      <c r="I17" s="163"/>
      <c r="J17" s="144" t="str">
        <f t="shared" si="0"/>
        <v>CZK</v>
      </c>
    </row>
    <row r="18" spans="1:10" ht="27.75" customHeight="1" outlineLevel="1" thickBot="1">
      <c r="A18" s="2"/>
      <c r="B18" s="140" t="s">
        <v>22</v>
      </c>
      <c r="C18" s="145"/>
      <c r="D18" s="145"/>
      <c r="E18" s="145"/>
      <c r="F18" s="146"/>
      <c r="G18" s="162">
        <f>SUM(G12:I16)</f>
        <v>0</v>
      </c>
      <c r="H18" s="162"/>
      <c r="I18" s="162"/>
      <c r="J18" s="147" t="s">
        <v>27</v>
      </c>
    </row>
    <row r="19" spans="1:10" ht="12.75" customHeight="1" outlineLevel="1">
      <c r="A19" s="2"/>
      <c r="B19" s="2"/>
      <c r="J19" s="8"/>
    </row>
    <row r="20" spans="1:10" ht="27.75" customHeight="1" outlineLevel="1">
      <c r="A20" s="2"/>
      <c r="B20" s="2"/>
      <c r="J20" s="8"/>
    </row>
    <row r="21" spans="1:10" ht="18.75" customHeight="1" outlineLevel="1">
      <c r="A21" s="2"/>
      <c r="B21" s="15"/>
      <c r="C21" s="45" t="s">
        <v>10</v>
      </c>
      <c r="D21" s="46"/>
      <c r="E21" s="46"/>
      <c r="F21" s="13" t="s">
        <v>9</v>
      </c>
      <c r="G21" s="19"/>
      <c r="H21" s="20"/>
      <c r="I21" s="19"/>
      <c r="J21" s="8"/>
    </row>
    <row r="22" spans="1:10" ht="66.75" customHeight="1" outlineLevel="1">
      <c r="A22" s="2"/>
      <c r="B22" s="2"/>
      <c r="J22" s="8"/>
    </row>
    <row r="23" spans="1:10" s="17" customFormat="1" ht="18.75" customHeight="1" outlineLevel="1">
      <c r="A23" s="16"/>
      <c r="B23" s="16"/>
      <c r="C23" s="47"/>
      <c r="D23" s="164"/>
      <c r="E23" s="165"/>
      <c r="G23" s="166"/>
      <c r="H23" s="167"/>
      <c r="I23" s="167"/>
      <c r="J23" s="18"/>
    </row>
    <row r="24" spans="1:10" ht="12.75" customHeight="1" outlineLevel="1">
      <c r="A24" s="2"/>
      <c r="B24" s="2"/>
      <c r="D24" s="157" t="s">
        <v>1</v>
      </c>
      <c r="E24" s="157"/>
      <c r="H24" s="9" t="s">
        <v>2</v>
      </c>
      <c r="J24" s="8"/>
    </row>
    <row r="25" spans="1:10" ht="13.5" customHeight="1" outlineLevel="1" thickBot="1">
      <c r="A25" s="10"/>
      <c r="B25" s="10"/>
      <c r="C25" s="48"/>
      <c r="D25" s="48"/>
      <c r="E25" s="48"/>
      <c r="F25" s="11"/>
      <c r="G25" s="11"/>
      <c r="H25" s="11"/>
      <c r="I25" s="11"/>
      <c r="J25" s="12"/>
    </row>
    <row r="26" spans="1:10" ht="13.5" customHeight="1" outlineLevel="1">
      <c r="J26" s="89"/>
    </row>
    <row r="27" spans="1:10" ht="13.5" customHeight="1" outlineLevel="1">
      <c r="J27" s="89"/>
    </row>
    <row r="28" spans="1:10" ht="13.5" customHeight="1">
      <c r="J28" s="89"/>
    </row>
    <row r="29" spans="1:10" ht="13.5" customHeight="1">
      <c r="B29" s="17"/>
      <c r="J29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0">
    <mergeCell ref="B1:J1"/>
    <mergeCell ref="G15:I15"/>
    <mergeCell ref="G16:I16"/>
    <mergeCell ref="E2:J2"/>
    <mergeCell ref="E3:J3"/>
    <mergeCell ref="D8:G8"/>
    <mergeCell ref="D9:G9"/>
    <mergeCell ref="E4:J4"/>
    <mergeCell ref="D5:G5"/>
    <mergeCell ref="D6:G6"/>
    <mergeCell ref="D7:G7"/>
    <mergeCell ref="D10:G10"/>
    <mergeCell ref="D24:E24"/>
    <mergeCell ref="G13:I13"/>
    <mergeCell ref="G12:I12"/>
    <mergeCell ref="G18:I18"/>
    <mergeCell ref="G14:I14"/>
    <mergeCell ref="G17:I17"/>
    <mergeCell ref="D23:E23"/>
    <mergeCell ref="G23:I23"/>
  </mergeCells>
  <phoneticPr fontId="0" type="noConversion"/>
  <pageMargins left="0.25" right="0.25" top="0.75" bottom="0.75" header="0.3" footer="0.3"/>
  <pageSetup paperSize="9" scale="66" fitToHeight="2" orientation="landscape" r:id="rId2"/>
  <headerFooter alignWithMargins="0">
    <oddFooter>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/>
  <cols>
    <col min="1" max="1" width="4.36328125" style="3" customWidth="1"/>
    <col min="2" max="2" width="14.453125" style="3" customWidth="1"/>
    <col min="3" max="3" width="38.36328125" style="7" customWidth="1"/>
    <col min="4" max="4" width="4.453125" style="3" customWidth="1"/>
    <col min="5" max="5" width="10.453125" style="3" customWidth="1"/>
    <col min="6" max="6" width="9.81640625" style="3" customWidth="1"/>
    <col min="7" max="7" width="12.6328125" style="3" customWidth="1"/>
    <col min="8" max="16384" width="9.1796875" style="3"/>
  </cols>
  <sheetData>
    <row r="1" spans="1:7" ht="15.5">
      <c r="A1" s="185" t="s">
        <v>5</v>
      </c>
      <c r="B1" s="185"/>
      <c r="C1" s="186"/>
      <c r="D1" s="185"/>
      <c r="E1" s="185"/>
      <c r="F1" s="185"/>
      <c r="G1" s="185"/>
    </row>
    <row r="2" spans="1:7" ht="25" customHeight="1">
      <c r="A2" s="32" t="s">
        <v>6</v>
      </c>
      <c r="B2" s="31"/>
      <c r="C2" s="187"/>
      <c r="D2" s="187"/>
      <c r="E2" s="187"/>
      <c r="F2" s="187"/>
      <c r="G2" s="188"/>
    </row>
    <row r="3" spans="1:7" ht="25" customHeight="1">
      <c r="A3" s="32" t="s">
        <v>7</v>
      </c>
      <c r="B3" s="31"/>
      <c r="C3" s="187"/>
      <c r="D3" s="187"/>
      <c r="E3" s="187"/>
      <c r="F3" s="187"/>
      <c r="G3" s="188"/>
    </row>
    <row r="4" spans="1:7" ht="25" customHeight="1">
      <c r="A4" s="32" t="s">
        <v>8</v>
      </c>
      <c r="B4" s="31"/>
      <c r="C4" s="187"/>
      <c r="D4" s="187"/>
      <c r="E4" s="187"/>
      <c r="F4" s="187"/>
      <c r="G4" s="188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/>
    <pageSetUpPr fitToPage="1"/>
  </sheetPr>
  <dimension ref="A1:S4926"/>
  <sheetViews>
    <sheetView tabSelected="1" zoomScaleNormal="100" workbookViewId="0">
      <pane ySplit="6" topLeftCell="A7" activePane="bottomLeft" state="frozen"/>
      <selection pane="bottomLeft" activeCell="C2" sqref="C2:G2"/>
    </sheetView>
  </sheetViews>
  <sheetFormatPr defaultColWidth="8.81640625" defaultRowHeight="12.5" outlineLevelRow="1"/>
  <cols>
    <col min="1" max="1" width="3.453125" customWidth="1"/>
    <col min="2" max="2" width="12.453125" style="49" customWidth="1"/>
    <col min="3" max="3" width="72.81640625" style="49" customWidth="1"/>
    <col min="4" max="4" width="4.81640625" customWidth="1"/>
    <col min="5" max="5" width="10.453125" style="9" customWidth="1"/>
    <col min="6" max="6" width="13.453125" customWidth="1"/>
    <col min="7" max="7" width="12.6328125" customWidth="1"/>
    <col min="8" max="8" width="2.1796875" hidden="1" customWidth="1"/>
    <col min="9" max="9" width="0" hidden="1" customWidth="1"/>
    <col min="10" max="18" width="9.1796875" hidden="1" customWidth="1"/>
    <col min="19" max="19" width="1.453125" customWidth="1"/>
    <col min="20" max="20" width="25.6328125" customWidth="1"/>
  </cols>
  <sheetData>
    <row r="1" spans="1:19" ht="15.75" customHeight="1" thickBot="1">
      <c r="A1" s="189" t="s">
        <v>120</v>
      </c>
      <c r="B1" s="189"/>
      <c r="C1" s="189"/>
      <c r="D1" s="189"/>
      <c r="E1" s="189"/>
      <c r="F1" s="189"/>
      <c r="G1" s="189"/>
      <c r="P1" t="s">
        <v>30</v>
      </c>
    </row>
    <row r="2" spans="1:19" ht="42.5" customHeight="1">
      <c r="A2" s="81" t="s">
        <v>6</v>
      </c>
      <c r="B2" s="90"/>
      <c r="C2" s="190" t="s">
        <v>117</v>
      </c>
      <c r="D2" s="191"/>
      <c r="E2" s="191"/>
      <c r="F2" s="191"/>
      <c r="G2" s="192"/>
      <c r="P2" t="s">
        <v>31</v>
      </c>
    </row>
    <row r="3" spans="1:19" ht="25" customHeight="1">
      <c r="A3" s="131" t="s">
        <v>8</v>
      </c>
      <c r="B3" s="132" t="s">
        <v>99</v>
      </c>
      <c r="C3" s="193" t="s">
        <v>123</v>
      </c>
      <c r="D3" s="194"/>
      <c r="E3" s="194"/>
      <c r="F3" s="194"/>
      <c r="G3" s="195"/>
      <c r="P3" t="s">
        <v>32</v>
      </c>
    </row>
    <row r="4" spans="1:19">
      <c r="A4" s="2"/>
      <c r="D4" s="9"/>
      <c r="G4" s="82"/>
    </row>
    <row r="5" spans="1:19" ht="13" thickBot="1">
      <c r="A5" s="83" t="s">
        <v>33</v>
      </c>
      <c r="B5" s="84" t="s">
        <v>34</v>
      </c>
      <c r="C5" s="84" t="s">
        <v>35</v>
      </c>
      <c r="D5" s="85" t="s">
        <v>36</v>
      </c>
      <c r="E5" s="85" t="s">
        <v>37</v>
      </c>
      <c r="F5" s="86" t="s">
        <v>38</v>
      </c>
      <c r="G5" s="87" t="s">
        <v>19</v>
      </c>
    </row>
    <row r="6" spans="1:19" ht="13" hidden="1" thickBot="1">
      <c r="A6" s="88"/>
      <c r="B6" s="4"/>
      <c r="C6" s="4"/>
      <c r="D6" s="6"/>
      <c r="E6" s="106"/>
      <c r="F6" s="79"/>
      <c r="G6" s="80"/>
    </row>
    <row r="7" spans="1:19" ht="12.75" customHeight="1" thickBot="1">
      <c r="A7" s="133" t="s">
        <v>39</v>
      </c>
      <c r="B7" s="134" t="s">
        <v>28</v>
      </c>
      <c r="C7" s="135" t="s">
        <v>47</v>
      </c>
      <c r="D7" s="136"/>
      <c r="E7" s="137"/>
      <c r="F7" s="138"/>
      <c r="G7" s="139">
        <f>SUBTOTAL(9,G8:G11)</f>
        <v>0</v>
      </c>
      <c r="P7" t="s">
        <v>40</v>
      </c>
    </row>
    <row r="8" spans="1:19" ht="12.75" customHeight="1" outlineLevel="1">
      <c r="A8" s="124">
        <v>5</v>
      </c>
      <c r="B8" s="102"/>
      <c r="C8" s="104" t="s">
        <v>104</v>
      </c>
      <c r="D8" s="105" t="s">
        <v>50</v>
      </c>
      <c r="E8" s="107">
        <v>2</v>
      </c>
      <c r="F8" s="101"/>
      <c r="G8" s="125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12.75" customHeight="1" outlineLevel="1">
      <c r="A9" s="124">
        <v>6</v>
      </c>
      <c r="B9" s="102"/>
      <c r="C9" s="103" t="s">
        <v>73</v>
      </c>
      <c r="D9" s="105" t="s">
        <v>102</v>
      </c>
      <c r="E9" s="107">
        <v>50</v>
      </c>
      <c r="F9" s="101"/>
      <c r="G9" s="125"/>
      <c r="H9" s="50"/>
      <c r="I9" s="50"/>
      <c r="J9" s="50">
        <f t="shared" ref="J9:J11" si="0">ROUND(E9*F9,2)</f>
        <v>0</v>
      </c>
      <c r="K9" s="50">
        <f>J9*Stavba!$M$7</f>
        <v>0</v>
      </c>
      <c r="L9" s="50"/>
      <c r="M9" s="50"/>
      <c r="N9" s="50"/>
      <c r="O9" s="50"/>
      <c r="P9" s="50" t="s">
        <v>41</v>
      </c>
      <c r="Q9" s="50"/>
      <c r="R9" s="50"/>
      <c r="S9" s="50"/>
    </row>
    <row r="10" spans="1:19" ht="12.75" customHeight="1" outlineLevel="1">
      <c r="A10" s="124">
        <v>8</v>
      </c>
      <c r="B10" s="102"/>
      <c r="C10" s="104" t="s">
        <v>100</v>
      </c>
      <c r="D10" s="105" t="s">
        <v>43</v>
      </c>
      <c r="E10" s="107">
        <v>2</v>
      </c>
      <c r="F10" s="101"/>
      <c r="G10" s="125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12.75" customHeight="1" outlineLevel="1" thickBot="1">
      <c r="A11" s="124">
        <v>9</v>
      </c>
      <c r="B11" s="113"/>
      <c r="C11" s="119" t="s">
        <v>81</v>
      </c>
      <c r="D11" s="120" t="s">
        <v>48</v>
      </c>
      <c r="E11" s="121">
        <v>20</v>
      </c>
      <c r="F11" s="110"/>
      <c r="G11" s="127"/>
      <c r="H11" s="50"/>
      <c r="I11" s="50"/>
      <c r="J11" s="50">
        <f t="shared" si="0"/>
        <v>0</v>
      </c>
      <c r="K11" s="50">
        <f>J11*Stavba!$M$7</f>
        <v>0</v>
      </c>
      <c r="L11" s="50"/>
      <c r="M11" s="50"/>
      <c r="N11" s="50"/>
      <c r="O11" s="50"/>
      <c r="P11" s="50" t="s">
        <v>42</v>
      </c>
      <c r="Q11" s="50">
        <v>0</v>
      </c>
      <c r="R11" s="50"/>
      <c r="S11" s="50"/>
    </row>
    <row r="12" spans="1:19" ht="12.75" customHeight="1" thickBot="1">
      <c r="A12" s="133" t="s">
        <v>39</v>
      </c>
      <c r="B12" s="134" t="s">
        <v>54</v>
      </c>
      <c r="C12" s="135" t="s">
        <v>55</v>
      </c>
      <c r="D12" s="136"/>
      <c r="E12" s="137"/>
      <c r="F12" s="138"/>
      <c r="G12" s="139">
        <f>SUBTOTAL(9,G13:G17)</f>
        <v>0</v>
      </c>
      <c r="P12" t="s">
        <v>40</v>
      </c>
    </row>
    <row r="13" spans="1:19" ht="12.75" customHeight="1" outlineLevel="1">
      <c r="A13" s="122">
        <v>10</v>
      </c>
      <c r="B13" s="117"/>
      <c r="C13" s="57" t="s">
        <v>101</v>
      </c>
      <c r="D13" s="99" t="s">
        <v>50</v>
      </c>
      <c r="E13" s="99">
        <v>1</v>
      </c>
      <c r="F13" s="100"/>
      <c r="G13" s="123"/>
      <c r="H13" s="50"/>
      <c r="I13" s="50"/>
      <c r="J13" s="50">
        <f>ROUND(E13*F13,2)</f>
        <v>0</v>
      </c>
      <c r="K13" s="50">
        <f>J13*Stavba!$M$7</f>
        <v>0</v>
      </c>
      <c r="L13" s="50"/>
      <c r="M13" s="50"/>
      <c r="N13" s="50"/>
      <c r="O13" s="50"/>
      <c r="P13" s="50" t="s">
        <v>41</v>
      </c>
      <c r="Q13" s="50"/>
      <c r="R13" s="50"/>
      <c r="S13" s="50"/>
    </row>
    <row r="14" spans="1:19" ht="12.75" customHeight="1" outlineLevel="1">
      <c r="A14" s="124">
        <v>12</v>
      </c>
      <c r="B14" s="102"/>
      <c r="C14" s="103" t="s">
        <v>75</v>
      </c>
      <c r="D14" s="58" t="s">
        <v>50</v>
      </c>
      <c r="E14" s="58">
        <v>1</v>
      </c>
      <c r="F14" s="59"/>
      <c r="G14" s="125"/>
      <c r="H14" s="50"/>
      <c r="I14" s="50"/>
      <c r="J14" s="50">
        <f t="shared" ref="J14:J17" si="1">ROUND(E14*F14,2)</f>
        <v>0</v>
      </c>
      <c r="K14" s="50">
        <f>J14*Stavba!$M$7</f>
        <v>0</v>
      </c>
      <c r="L14" s="50"/>
      <c r="M14" s="50"/>
      <c r="N14" s="50"/>
      <c r="O14" s="50"/>
      <c r="P14" s="50"/>
      <c r="Q14" s="50"/>
      <c r="R14" s="50"/>
      <c r="S14" s="50"/>
    </row>
    <row r="15" spans="1:19" ht="12.75" customHeight="1" outlineLevel="1">
      <c r="A15" s="124">
        <v>13</v>
      </c>
      <c r="B15" s="102"/>
      <c r="C15" s="103" t="s">
        <v>87</v>
      </c>
      <c r="D15" s="58" t="s">
        <v>51</v>
      </c>
      <c r="E15" s="58">
        <v>200</v>
      </c>
      <c r="F15" s="59"/>
      <c r="G15" s="125"/>
      <c r="H15" s="50"/>
      <c r="I15" s="50"/>
      <c r="J15" s="50">
        <f t="shared" si="1"/>
        <v>0</v>
      </c>
      <c r="K15" s="50">
        <f>J15*Stavba!$M$7</f>
        <v>0</v>
      </c>
      <c r="L15" s="50"/>
      <c r="M15" s="50"/>
      <c r="N15" s="50"/>
      <c r="O15" s="50"/>
      <c r="P15" s="50"/>
      <c r="Q15" s="50"/>
      <c r="R15" s="50"/>
      <c r="S15" s="50"/>
    </row>
    <row r="16" spans="1:19" ht="12.75" customHeight="1" outlineLevel="1">
      <c r="A16" s="126">
        <v>15</v>
      </c>
      <c r="B16" s="113"/>
      <c r="C16" s="118" t="s">
        <v>52</v>
      </c>
      <c r="D16" s="97" t="s">
        <v>53</v>
      </c>
      <c r="E16" s="97">
        <v>16</v>
      </c>
      <c r="F16" s="98"/>
      <c r="G16" s="127"/>
      <c r="H16" s="50"/>
      <c r="I16" s="50"/>
      <c r="J16" s="50">
        <f t="shared" si="1"/>
        <v>0</v>
      </c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12.75" customHeight="1" outlineLevel="1" thickBot="1">
      <c r="A17" s="126">
        <v>16</v>
      </c>
      <c r="B17" s="113"/>
      <c r="C17" s="118" t="s">
        <v>76</v>
      </c>
      <c r="D17" s="58" t="s">
        <v>51</v>
      </c>
      <c r="E17" s="97">
        <v>200</v>
      </c>
      <c r="F17" s="98"/>
      <c r="G17" s="127"/>
      <c r="H17" s="50"/>
      <c r="I17" s="50"/>
      <c r="J17" s="50">
        <f t="shared" si="1"/>
        <v>0</v>
      </c>
      <c r="K17" s="50">
        <f>J17*Stavba!$M$7</f>
        <v>0</v>
      </c>
      <c r="L17" s="50"/>
      <c r="M17" s="50"/>
      <c r="N17" s="50"/>
      <c r="O17" s="50"/>
      <c r="P17" s="50"/>
      <c r="Q17" s="50"/>
      <c r="R17" s="50"/>
      <c r="S17" s="50"/>
    </row>
    <row r="18" spans="1:19" ht="12.75" customHeight="1" thickBot="1">
      <c r="A18" s="133" t="s">
        <v>39</v>
      </c>
      <c r="B18" s="134" t="s">
        <v>29</v>
      </c>
      <c r="C18" s="135" t="s">
        <v>56</v>
      </c>
      <c r="D18" s="136"/>
      <c r="E18" s="137"/>
      <c r="F18" s="138"/>
      <c r="G18" s="139">
        <f>SUBTOTAL(9,G19:G29)</f>
        <v>0</v>
      </c>
      <c r="P18" t="s">
        <v>40</v>
      </c>
    </row>
    <row r="19" spans="1:19" ht="12.75" customHeight="1" outlineLevel="1">
      <c r="A19" s="122">
        <v>17</v>
      </c>
      <c r="B19" s="117"/>
      <c r="C19" s="52" t="s">
        <v>77</v>
      </c>
      <c r="D19" s="91" t="s">
        <v>57</v>
      </c>
      <c r="E19" s="91">
        <v>2</v>
      </c>
      <c r="F19" s="92"/>
      <c r="G19" s="123"/>
      <c r="H19" s="50"/>
      <c r="I19" s="50"/>
      <c r="J19" s="50">
        <f t="shared" ref="J19:J29" si="2">ROUND(E19*F19,2)</f>
        <v>0</v>
      </c>
      <c r="K19" s="50">
        <f>J19*Stavba!$M$7</f>
        <v>0</v>
      </c>
      <c r="L19" s="50"/>
      <c r="M19" s="50"/>
      <c r="N19" s="50"/>
      <c r="O19" s="50"/>
      <c r="P19" s="50"/>
      <c r="Q19" s="50"/>
      <c r="R19" s="50"/>
      <c r="S19" s="50"/>
    </row>
    <row r="20" spans="1:19" ht="12.75" customHeight="1" outlineLevel="1">
      <c r="A20" s="122">
        <v>18</v>
      </c>
      <c r="B20" s="117"/>
      <c r="C20" s="55" t="s">
        <v>78</v>
      </c>
      <c r="D20" s="56" t="s">
        <v>58</v>
      </c>
      <c r="E20" s="91">
        <v>2</v>
      </c>
      <c r="F20" s="92"/>
      <c r="G20" s="125"/>
      <c r="H20" s="50"/>
      <c r="I20" s="50"/>
      <c r="J20" s="50">
        <f t="shared" si="2"/>
        <v>0</v>
      </c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2.75" customHeight="1" outlineLevel="1">
      <c r="A21" s="122">
        <v>19</v>
      </c>
      <c r="B21" s="117"/>
      <c r="C21" s="52" t="s">
        <v>103</v>
      </c>
      <c r="D21" s="51" t="s">
        <v>44</v>
      </c>
      <c r="E21" s="51">
        <v>28</v>
      </c>
      <c r="F21" s="54"/>
      <c r="G21" s="125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2.75" customHeight="1" outlineLevel="1">
      <c r="A22" s="124">
        <v>20</v>
      </c>
      <c r="B22" s="102"/>
      <c r="C22" s="52" t="s">
        <v>105</v>
      </c>
      <c r="D22" s="51" t="s">
        <v>44</v>
      </c>
      <c r="E22" s="51">
        <v>2</v>
      </c>
      <c r="F22" s="54"/>
      <c r="G22" s="125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2.75" customHeight="1" outlineLevel="1">
      <c r="A23" s="124">
        <v>23</v>
      </c>
      <c r="B23" s="102"/>
      <c r="C23" s="52" t="s">
        <v>88</v>
      </c>
      <c r="D23" s="51" t="s">
        <v>44</v>
      </c>
      <c r="E23" s="51">
        <v>30</v>
      </c>
      <c r="F23" s="53"/>
      <c r="G23" s="125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12.75" customHeight="1" outlineLevel="1">
      <c r="A24" s="124">
        <v>24</v>
      </c>
      <c r="B24" s="102"/>
      <c r="C24" s="52" t="s">
        <v>74</v>
      </c>
      <c r="D24" s="51" t="s">
        <v>57</v>
      </c>
      <c r="E24" s="51">
        <v>1</v>
      </c>
      <c r="F24" s="53"/>
      <c r="G24" s="125"/>
      <c r="H24" s="50"/>
      <c r="I24" s="50"/>
      <c r="J24" s="50">
        <f t="shared" si="2"/>
        <v>0</v>
      </c>
      <c r="K24" s="50">
        <f>J24*Stavba!$M$7</f>
        <v>0</v>
      </c>
      <c r="L24" s="50"/>
      <c r="M24" s="50"/>
      <c r="N24" s="50"/>
      <c r="O24" s="50"/>
      <c r="P24" s="50"/>
      <c r="Q24" s="50"/>
      <c r="R24" s="50"/>
      <c r="S24" s="50"/>
    </row>
    <row r="25" spans="1:19" ht="12.75" customHeight="1" outlineLevel="1">
      <c r="A25" s="124">
        <v>26</v>
      </c>
      <c r="B25" s="102"/>
      <c r="C25" s="52" t="s">
        <v>106</v>
      </c>
      <c r="D25" s="51" t="s">
        <v>57</v>
      </c>
      <c r="E25" s="51">
        <v>2</v>
      </c>
      <c r="F25" s="53"/>
      <c r="G25" s="125"/>
      <c r="H25" s="50"/>
      <c r="I25" s="50"/>
      <c r="J25" s="50">
        <f t="shared" si="2"/>
        <v>0</v>
      </c>
      <c r="K25" s="50">
        <f>J25*Stavba!$M$7</f>
        <v>0</v>
      </c>
      <c r="L25" s="50"/>
      <c r="M25" s="50"/>
      <c r="N25" s="50"/>
      <c r="O25" s="50"/>
      <c r="P25" s="50"/>
      <c r="Q25" s="50"/>
      <c r="R25" s="50"/>
      <c r="S25" s="50"/>
    </row>
    <row r="26" spans="1:19" ht="12.75" customHeight="1" outlineLevel="1">
      <c r="A26" s="124">
        <v>27</v>
      </c>
      <c r="B26" s="102"/>
      <c r="C26" s="52" t="s">
        <v>107</v>
      </c>
      <c r="D26" s="51" t="s">
        <v>60</v>
      </c>
      <c r="E26" s="51">
        <v>4</v>
      </c>
      <c r="F26" s="53"/>
      <c r="G26" s="125"/>
      <c r="H26" s="50"/>
      <c r="I26" s="50"/>
      <c r="J26" s="50">
        <f t="shared" si="2"/>
        <v>0</v>
      </c>
      <c r="K26" s="50">
        <f>J26*Stavba!$M$7</f>
        <v>0</v>
      </c>
      <c r="L26" s="50"/>
      <c r="M26" s="50"/>
      <c r="N26" s="50"/>
      <c r="O26" s="50"/>
      <c r="P26" s="50"/>
      <c r="Q26" s="50"/>
      <c r="R26" s="50"/>
      <c r="S26" s="50"/>
    </row>
    <row r="27" spans="1:19" ht="12.75" customHeight="1" outlineLevel="1">
      <c r="A27" s="124">
        <v>28</v>
      </c>
      <c r="B27" s="102"/>
      <c r="C27" s="52" t="s">
        <v>108</v>
      </c>
      <c r="D27" s="51" t="s">
        <v>57</v>
      </c>
      <c r="E27" s="51">
        <v>2</v>
      </c>
      <c r="F27" s="53"/>
      <c r="G27" s="125"/>
      <c r="H27" s="50"/>
      <c r="I27" s="50"/>
      <c r="J27" s="50">
        <f t="shared" si="2"/>
        <v>0</v>
      </c>
      <c r="K27" s="50">
        <f>J27*Stavba!$M$7</f>
        <v>0</v>
      </c>
      <c r="L27" s="50"/>
      <c r="M27" s="50"/>
      <c r="N27" s="50"/>
      <c r="O27" s="50"/>
      <c r="P27" s="50"/>
      <c r="Q27" s="50"/>
      <c r="R27" s="50"/>
      <c r="S27" s="50"/>
    </row>
    <row r="28" spans="1:19" ht="12.75" customHeight="1" outlineLevel="1">
      <c r="A28" s="124">
        <v>30</v>
      </c>
      <c r="B28" s="102"/>
      <c r="C28" s="52" t="s">
        <v>71</v>
      </c>
      <c r="D28" s="51" t="s">
        <v>48</v>
      </c>
      <c r="E28" s="51">
        <v>32</v>
      </c>
      <c r="F28" s="54"/>
      <c r="G28" s="125"/>
      <c r="H28" s="50"/>
      <c r="I28" s="50"/>
      <c r="J28" s="50">
        <f t="shared" si="2"/>
        <v>0</v>
      </c>
      <c r="K28" s="50">
        <f>J28*Stavba!$M$7</f>
        <v>0</v>
      </c>
      <c r="L28" s="50"/>
      <c r="M28" s="50"/>
      <c r="N28" s="50"/>
      <c r="O28" s="50"/>
      <c r="P28" s="50"/>
      <c r="Q28" s="50"/>
      <c r="R28" s="50"/>
      <c r="S28" s="50"/>
    </row>
    <row r="29" spans="1:19" ht="12.75" customHeight="1" outlineLevel="1" thickBot="1">
      <c r="A29" s="126">
        <v>31</v>
      </c>
      <c r="B29" s="113"/>
      <c r="C29" s="94" t="s">
        <v>109</v>
      </c>
      <c r="D29" s="95" t="s">
        <v>48</v>
      </c>
      <c r="E29" s="95">
        <v>6</v>
      </c>
      <c r="F29" s="96"/>
      <c r="G29" s="127"/>
      <c r="H29" s="50"/>
      <c r="I29" s="50"/>
      <c r="J29" s="50">
        <f t="shared" si="2"/>
        <v>0</v>
      </c>
      <c r="K29" s="50">
        <f>J29*Stavba!$M$7</f>
        <v>0</v>
      </c>
      <c r="L29" s="50"/>
      <c r="M29" s="50"/>
      <c r="N29" s="50"/>
      <c r="O29" s="50"/>
      <c r="P29" s="50"/>
      <c r="Q29" s="50"/>
      <c r="R29" s="50"/>
      <c r="S29" s="50"/>
    </row>
    <row r="30" spans="1:19" ht="12.75" customHeight="1" thickBot="1">
      <c r="A30" s="133" t="s">
        <v>39</v>
      </c>
      <c r="B30" s="134" t="s">
        <v>61</v>
      </c>
      <c r="C30" s="135" t="s">
        <v>62</v>
      </c>
      <c r="D30" s="136"/>
      <c r="E30" s="137"/>
      <c r="F30" s="138"/>
      <c r="G30" s="139">
        <f>SUBTOTAL(9,G31:G41)</f>
        <v>0</v>
      </c>
      <c r="P30" t="s">
        <v>40</v>
      </c>
    </row>
    <row r="31" spans="1:19" ht="12.75" customHeight="1" outlineLevel="1">
      <c r="A31" s="124">
        <v>32</v>
      </c>
      <c r="B31" s="102"/>
      <c r="C31" s="60" t="s">
        <v>119</v>
      </c>
      <c r="D31" s="61" t="s">
        <v>44</v>
      </c>
      <c r="E31" s="61">
        <v>20</v>
      </c>
      <c r="F31" s="62"/>
      <c r="G31" s="125"/>
      <c r="H31" s="50"/>
      <c r="I31" s="50"/>
      <c r="J31" s="50">
        <f t="shared" ref="J31:J41" si="3">ROUND(E31*F31,2)</f>
        <v>0</v>
      </c>
      <c r="K31" s="50">
        <f>J31*Stavba!$M$7</f>
        <v>0</v>
      </c>
      <c r="L31" s="50"/>
      <c r="M31" s="50"/>
      <c r="N31" s="50"/>
      <c r="O31" s="50"/>
      <c r="P31" s="50" t="s">
        <v>42</v>
      </c>
      <c r="Q31" s="50">
        <v>0</v>
      </c>
      <c r="R31" s="50"/>
      <c r="S31" s="50"/>
    </row>
    <row r="32" spans="1:19" ht="12.75" customHeight="1" outlineLevel="1">
      <c r="A32" s="124">
        <v>33</v>
      </c>
      <c r="B32" s="102"/>
      <c r="C32" s="60" t="s">
        <v>110</v>
      </c>
      <c r="D32" s="61" t="s">
        <v>44</v>
      </c>
      <c r="E32" s="61">
        <v>12</v>
      </c>
      <c r="F32" s="62"/>
      <c r="G32" s="125"/>
      <c r="H32" s="50"/>
      <c r="I32" s="50"/>
      <c r="J32" s="50">
        <f t="shared" si="3"/>
        <v>0</v>
      </c>
      <c r="K32" s="50">
        <f>J32*Stavba!$M$7</f>
        <v>0</v>
      </c>
      <c r="L32" s="50"/>
      <c r="M32" s="50"/>
      <c r="N32" s="50"/>
      <c r="O32" s="50"/>
      <c r="P32" s="50" t="s">
        <v>41</v>
      </c>
      <c r="Q32" s="50"/>
      <c r="R32" s="50"/>
      <c r="S32" s="50"/>
    </row>
    <row r="33" spans="1:19" ht="12.75" customHeight="1" outlineLevel="1">
      <c r="A33" s="124">
        <v>36</v>
      </c>
      <c r="B33" s="102"/>
      <c r="C33" s="60" t="s">
        <v>111</v>
      </c>
      <c r="D33" s="61" t="s">
        <v>50</v>
      </c>
      <c r="E33" s="61">
        <v>2</v>
      </c>
      <c r="F33" s="62"/>
      <c r="G33" s="125"/>
      <c r="H33" s="50"/>
      <c r="I33" s="50"/>
      <c r="J33" s="50">
        <f t="shared" si="3"/>
        <v>0</v>
      </c>
      <c r="K33" s="50">
        <f>J33*Stavba!$M$7</f>
        <v>0</v>
      </c>
      <c r="L33" s="50"/>
      <c r="M33" s="50"/>
      <c r="N33" s="50"/>
      <c r="O33" s="50"/>
      <c r="P33" s="50" t="s">
        <v>42</v>
      </c>
      <c r="Q33" s="50">
        <v>0</v>
      </c>
      <c r="R33" s="50"/>
      <c r="S33" s="50"/>
    </row>
    <row r="34" spans="1:19" ht="12.75" customHeight="1" outlineLevel="1">
      <c r="A34" s="124">
        <v>37</v>
      </c>
      <c r="B34" s="102"/>
      <c r="C34" s="60" t="s">
        <v>89</v>
      </c>
      <c r="D34" s="61" t="s">
        <v>57</v>
      </c>
      <c r="E34" s="61">
        <v>2</v>
      </c>
      <c r="F34" s="62"/>
      <c r="G34" s="125"/>
      <c r="H34" s="50"/>
      <c r="I34" s="50"/>
      <c r="J34" s="50">
        <f t="shared" si="3"/>
        <v>0</v>
      </c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2.75" customHeight="1" outlineLevel="1">
      <c r="A35" s="124">
        <v>38</v>
      </c>
      <c r="B35" s="102"/>
      <c r="C35" s="60" t="s">
        <v>63</v>
      </c>
      <c r="D35" s="61" t="s">
        <v>57</v>
      </c>
      <c r="E35" s="61">
        <v>2</v>
      </c>
      <c r="F35" s="62"/>
      <c r="G35" s="125"/>
      <c r="H35" s="50"/>
      <c r="I35" s="50"/>
      <c r="J35" s="50">
        <f t="shared" si="3"/>
        <v>0</v>
      </c>
      <c r="K35" s="50">
        <f>J35*Stavba!$M$7</f>
        <v>0</v>
      </c>
      <c r="L35" s="50"/>
      <c r="M35" s="50">
        <f>L35*Stavba!$M$7</f>
        <v>0</v>
      </c>
      <c r="N35" s="50"/>
      <c r="O35" s="50"/>
      <c r="P35" s="50" t="s">
        <v>41</v>
      </c>
      <c r="Q35" s="50"/>
      <c r="R35" s="50"/>
      <c r="S35" s="50"/>
    </row>
    <row r="36" spans="1:19" ht="12.75" customHeight="1" outlineLevel="1">
      <c r="A36" s="124">
        <v>39</v>
      </c>
      <c r="B36" s="102"/>
      <c r="C36" s="60" t="s">
        <v>118</v>
      </c>
      <c r="D36" s="61" t="s">
        <v>50</v>
      </c>
      <c r="E36" s="61">
        <v>2</v>
      </c>
      <c r="F36" s="62"/>
      <c r="G36" s="125"/>
      <c r="H36" s="50"/>
      <c r="I36" s="50"/>
      <c r="J36" s="50">
        <f t="shared" si="3"/>
        <v>0</v>
      </c>
      <c r="K36" s="50">
        <f>J36*Stavba!$M$7</f>
        <v>0</v>
      </c>
      <c r="L36" s="50"/>
      <c r="M36" s="50"/>
      <c r="N36" s="50"/>
      <c r="O36" s="50"/>
      <c r="P36" s="50" t="s">
        <v>42</v>
      </c>
      <c r="Q36" s="50">
        <v>0</v>
      </c>
      <c r="R36" s="50"/>
      <c r="S36" s="50"/>
    </row>
    <row r="37" spans="1:19" ht="12.75" customHeight="1" outlineLevel="1">
      <c r="A37" s="124">
        <v>41</v>
      </c>
      <c r="B37" s="102"/>
      <c r="C37" s="60" t="s">
        <v>112</v>
      </c>
      <c r="D37" s="61" t="s">
        <v>46</v>
      </c>
      <c r="E37" s="61">
        <v>5</v>
      </c>
      <c r="F37" s="62"/>
      <c r="G37" s="125"/>
      <c r="H37" s="50"/>
      <c r="I37" s="50"/>
      <c r="J37" s="50">
        <f t="shared" si="3"/>
        <v>0</v>
      </c>
      <c r="K37" s="50">
        <f>J37*Stavba!$M$7</f>
        <v>0</v>
      </c>
      <c r="L37" s="50"/>
      <c r="M37" s="50"/>
      <c r="N37" s="50"/>
      <c r="O37" s="50"/>
      <c r="P37" s="50" t="s">
        <v>41</v>
      </c>
      <c r="Q37" s="50"/>
      <c r="R37" s="50"/>
      <c r="S37" s="50"/>
    </row>
    <row r="38" spans="1:19" ht="12.75" customHeight="1" outlineLevel="1">
      <c r="A38" s="124">
        <v>42</v>
      </c>
      <c r="B38" s="102"/>
      <c r="C38" s="60" t="s">
        <v>72</v>
      </c>
      <c r="D38" s="63" t="s">
        <v>68</v>
      </c>
      <c r="E38" s="63">
        <v>2</v>
      </c>
      <c r="F38" s="64"/>
      <c r="G38" s="125"/>
      <c r="H38" s="50"/>
      <c r="I38" s="50"/>
      <c r="J38" s="50">
        <f t="shared" si="3"/>
        <v>0</v>
      </c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2.75" customHeight="1" outlineLevel="1">
      <c r="A39" s="124">
        <v>43</v>
      </c>
      <c r="B39" s="102"/>
      <c r="C39" s="60" t="s">
        <v>66</v>
      </c>
      <c r="D39" s="61" t="s">
        <v>46</v>
      </c>
      <c r="E39" s="61">
        <v>0.5</v>
      </c>
      <c r="F39" s="62"/>
      <c r="G39" s="125"/>
      <c r="H39" s="50"/>
      <c r="I39" s="50"/>
      <c r="J39" s="50">
        <f t="shared" si="3"/>
        <v>0</v>
      </c>
      <c r="K39" s="50">
        <f>J39*Stavba!$M$7</f>
        <v>0</v>
      </c>
      <c r="L39" s="50"/>
      <c r="M39" s="50"/>
      <c r="N39" s="50"/>
      <c r="O39" s="50"/>
      <c r="P39" s="50"/>
      <c r="Q39" s="50"/>
      <c r="R39" s="50"/>
      <c r="S39" s="50"/>
    </row>
    <row r="40" spans="1:19" ht="12.75" customHeight="1" outlineLevel="1">
      <c r="A40" s="124">
        <v>44</v>
      </c>
      <c r="B40" s="102"/>
      <c r="C40" s="60" t="s">
        <v>64</v>
      </c>
      <c r="D40" s="61" t="s">
        <v>46</v>
      </c>
      <c r="E40" s="61">
        <v>0.5</v>
      </c>
      <c r="F40" s="62"/>
      <c r="G40" s="125"/>
      <c r="H40" s="50"/>
      <c r="I40" s="50"/>
      <c r="J40" s="50">
        <f t="shared" si="3"/>
        <v>0</v>
      </c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2.75" customHeight="1" outlineLevel="1" thickBot="1">
      <c r="A41" s="126">
        <v>45</v>
      </c>
      <c r="B41" s="113"/>
      <c r="C41" s="114" t="s">
        <v>90</v>
      </c>
      <c r="D41" s="115" t="s">
        <v>46</v>
      </c>
      <c r="E41" s="115">
        <v>10</v>
      </c>
      <c r="F41" s="116"/>
      <c r="G41" s="127"/>
      <c r="H41" s="50"/>
      <c r="I41" s="50"/>
      <c r="J41" s="50">
        <f t="shared" si="3"/>
        <v>0</v>
      </c>
      <c r="K41" s="50">
        <f>J41*Stavba!$M$7</f>
        <v>0</v>
      </c>
      <c r="L41" s="50"/>
      <c r="M41" s="50"/>
      <c r="N41" s="50"/>
      <c r="O41" s="50"/>
      <c r="P41" s="50" t="s">
        <v>42</v>
      </c>
      <c r="Q41" s="50">
        <v>0</v>
      </c>
      <c r="R41" s="50"/>
      <c r="S41" s="50"/>
    </row>
    <row r="42" spans="1:19" ht="12.75" customHeight="1" thickBot="1">
      <c r="A42" s="133" t="s">
        <v>39</v>
      </c>
      <c r="B42" s="134" t="s">
        <v>65</v>
      </c>
      <c r="C42" s="135" t="s">
        <v>82</v>
      </c>
      <c r="D42" s="136"/>
      <c r="E42" s="137"/>
      <c r="F42" s="138"/>
      <c r="G42" s="139">
        <f>SUBTOTAL(9,G43:G50)</f>
        <v>0</v>
      </c>
      <c r="P42" t="s">
        <v>40</v>
      </c>
    </row>
    <row r="43" spans="1:19" ht="12.75" customHeight="1">
      <c r="A43" s="122">
        <v>46</v>
      </c>
      <c r="B43" s="111"/>
      <c r="C43" s="112" t="s">
        <v>121</v>
      </c>
      <c r="D43" s="63" t="s">
        <v>68</v>
      </c>
      <c r="E43" s="66">
        <v>2</v>
      </c>
      <c r="F43" s="67"/>
      <c r="G43" s="123"/>
    </row>
    <row r="44" spans="1:19" ht="12.75" customHeight="1">
      <c r="A44" s="122">
        <v>47</v>
      </c>
      <c r="B44" s="111"/>
      <c r="C44" s="112" t="s">
        <v>114</v>
      </c>
      <c r="D44" s="66" t="s">
        <v>50</v>
      </c>
      <c r="E44" s="66">
        <v>1</v>
      </c>
      <c r="F44" s="67"/>
      <c r="G44" s="125"/>
    </row>
    <row r="45" spans="1:19" ht="12.75" customHeight="1">
      <c r="A45" s="124">
        <v>48</v>
      </c>
      <c r="B45" s="68"/>
      <c r="C45" s="69" t="s">
        <v>69</v>
      </c>
      <c r="D45" s="63" t="s">
        <v>68</v>
      </c>
      <c r="E45" s="63">
        <v>2</v>
      </c>
      <c r="F45" s="64"/>
      <c r="G45" s="125"/>
    </row>
    <row r="46" spans="1:19" ht="12.75" customHeight="1">
      <c r="A46" s="124">
        <v>49</v>
      </c>
      <c r="B46" s="68"/>
      <c r="C46" s="69" t="s">
        <v>113</v>
      </c>
      <c r="D46" s="63" t="s">
        <v>68</v>
      </c>
      <c r="E46" s="63">
        <v>2</v>
      </c>
      <c r="F46" s="64"/>
      <c r="G46" s="125"/>
      <c r="R46" t="e">
        <f>+#REF!*104</f>
        <v>#REF!</v>
      </c>
    </row>
    <row r="47" spans="1:19" ht="12.75" customHeight="1">
      <c r="A47" s="124">
        <v>51</v>
      </c>
      <c r="B47" s="68"/>
      <c r="C47" s="69" t="s">
        <v>115</v>
      </c>
      <c r="D47" s="63" t="s">
        <v>59</v>
      </c>
      <c r="E47" s="63">
        <v>6</v>
      </c>
      <c r="F47" s="64"/>
      <c r="G47" s="125"/>
    </row>
    <row r="48" spans="1:19" ht="12.75" customHeight="1">
      <c r="A48" s="124">
        <v>52</v>
      </c>
      <c r="B48" s="68"/>
      <c r="C48" s="69" t="s">
        <v>83</v>
      </c>
      <c r="D48" s="63" t="s">
        <v>98</v>
      </c>
      <c r="E48" s="63">
        <v>300</v>
      </c>
      <c r="F48" s="64"/>
      <c r="G48" s="125"/>
    </row>
    <row r="49" spans="1:19" ht="12.75" customHeight="1">
      <c r="A49" s="126"/>
      <c r="B49" s="93"/>
      <c r="C49" s="52" t="s">
        <v>71</v>
      </c>
      <c r="D49" s="108" t="s">
        <v>48</v>
      </c>
      <c r="E49" s="108">
        <v>14</v>
      </c>
      <c r="F49" s="109"/>
      <c r="G49" s="125"/>
    </row>
    <row r="50" spans="1:19" ht="12.75" customHeight="1" thickBot="1">
      <c r="A50" s="126">
        <v>55</v>
      </c>
      <c r="B50" s="93"/>
      <c r="C50" s="155" t="s">
        <v>109</v>
      </c>
      <c r="D50" s="108" t="s">
        <v>48</v>
      </c>
      <c r="E50" s="108">
        <v>2</v>
      </c>
      <c r="F50" s="109"/>
      <c r="G50" s="125"/>
    </row>
    <row r="51" spans="1:19" ht="12.75" customHeight="1" thickBot="1">
      <c r="A51" s="133" t="s">
        <v>39</v>
      </c>
      <c r="B51" s="134" t="s">
        <v>70</v>
      </c>
      <c r="C51" s="135" t="s">
        <v>79</v>
      </c>
      <c r="D51" s="136"/>
      <c r="E51" s="137"/>
      <c r="F51" s="138"/>
      <c r="G51" s="139">
        <f>SUBTOTAL(9,G52:R56)</f>
        <v>0</v>
      </c>
    </row>
    <row r="52" spans="1:19" ht="12.75" customHeight="1">
      <c r="A52" s="122">
        <v>64</v>
      </c>
      <c r="B52" s="111"/>
      <c r="C52" s="69" t="s">
        <v>80</v>
      </c>
      <c r="D52" s="66" t="s">
        <v>97</v>
      </c>
      <c r="E52" s="66">
        <v>2</v>
      </c>
      <c r="F52" s="67"/>
      <c r="G52" s="123"/>
    </row>
    <row r="53" spans="1:19" ht="12.75" customHeight="1">
      <c r="A53" s="122">
        <v>65</v>
      </c>
      <c r="B53" s="111"/>
      <c r="C53" s="112" t="s">
        <v>91</v>
      </c>
      <c r="D53" s="66" t="s">
        <v>96</v>
      </c>
      <c r="E53" s="66">
        <v>10</v>
      </c>
      <c r="F53" s="67"/>
      <c r="G53" s="125"/>
    </row>
    <row r="54" spans="1:19" ht="12.75" customHeight="1">
      <c r="A54" s="124">
        <v>67</v>
      </c>
      <c r="B54" s="68"/>
      <c r="C54" s="69" t="s">
        <v>84</v>
      </c>
      <c r="D54" s="63" t="s">
        <v>68</v>
      </c>
      <c r="E54" s="63">
        <v>2</v>
      </c>
      <c r="F54" s="64"/>
      <c r="G54" s="125"/>
    </row>
    <row r="55" spans="1:19" ht="12.75" customHeight="1">
      <c r="A55" s="124">
        <v>68</v>
      </c>
      <c r="B55" s="68"/>
      <c r="C55" s="104" t="s">
        <v>116</v>
      </c>
      <c r="D55" s="105" t="s">
        <v>43</v>
      </c>
      <c r="E55" s="107">
        <v>2</v>
      </c>
      <c r="F55" s="101"/>
      <c r="G55" s="12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ht="12.75" customHeight="1" thickBot="1">
      <c r="A56" s="124">
        <v>69</v>
      </c>
      <c r="B56" s="68"/>
      <c r="C56" s="119" t="s">
        <v>92</v>
      </c>
      <c r="D56" s="63" t="s">
        <v>48</v>
      </c>
      <c r="E56" s="63">
        <v>4</v>
      </c>
      <c r="F56" s="64"/>
      <c r="G56" s="125"/>
    </row>
    <row r="57" spans="1:19" ht="12.75" customHeight="1" thickBot="1">
      <c r="A57" s="133" t="s">
        <v>39</v>
      </c>
      <c r="B57" s="134" t="s">
        <v>94</v>
      </c>
      <c r="C57" s="135" t="s">
        <v>85</v>
      </c>
      <c r="D57" s="136"/>
      <c r="E57" s="137"/>
      <c r="F57" s="138"/>
      <c r="G57" s="139">
        <f>SUBTOTAL(9,G58:G60)</f>
        <v>0</v>
      </c>
    </row>
    <row r="58" spans="1:19" ht="12.75" customHeight="1">
      <c r="A58" s="124">
        <v>70</v>
      </c>
      <c r="B58" s="68"/>
      <c r="C58" s="104" t="s">
        <v>49</v>
      </c>
      <c r="D58" s="105" t="s">
        <v>45</v>
      </c>
      <c r="E58" s="107">
        <v>2</v>
      </c>
      <c r="F58" s="101"/>
      <c r="G58" s="125"/>
    </row>
    <row r="59" spans="1:19" ht="12.75" customHeight="1">
      <c r="A59" s="124">
        <v>71</v>
      </c>
      <c r="B59" s="68"/>
      <c r="C59" s="69" t="s">
        <v>86</v>
      </c>
      <c r="D59" s="105" t="s">
        <v>59</v>
      </c>
      <c r="E59" s="107">
        <v>12</v>
      </c>
      <c r="F59" s="101"/>
      <c r="G59" s="125"/>
    </row>
    <row r="60" spans="1:19" ht="12.75" customHeight="1" thickBot="1">
      <c r="A60" s="124">
        <v>73</v>
      </c>
      <c r="B60" s="68"/>
      <c r="C60" s="69" t="s">
        <v>93</v>
      </c>
      <c r="D60" s="105" t="s">
        <v>57</v>
      </c>
      <c r="E60" s="107">
        <v>2</v>
      </c>
      <c r="F60" s="101"/>
      <c r="G60" s="125"/>
    </row>
    <row r="61" spans="1:19" ht="18.75" customHeight="1" thickBot="1">
      <c r="A61" s="133" t="s">
        <v>39</v>
      </c>
      <c r="B61" s="134" t="s">
        <v>95</v>
      </c>
      <c r="C61" s="135" t="s">
        <v>122</v>
      </c>
      <c r="D61" s="136"/>
      <c r="E61" s="137"/>
      <c r="F61" s="138"/>
      <c r="G61" s="139">
        <f>SUBTOTAL(9,G7:G60)</f>
        <v>0</v>
      </c>
      <c r="P61" t="s">
        <v>40</v>
      </c>
    </row>
    <row r="62" spans="1:19">
      <c r="D62" s="9"/>
    </row>
    <row r="63" spans="1:19">
      <c r="D63" s="9"/>
    </row>
    <row r="64" spans="1:19">
      <c r="C64" s="128"/>
      <c r="D64" s="9"/>
      <c r="E64" s="129"/>
      <c r="F64" s="49"/>
    </row>
    <row r="65" spans="3:7">
      <c r="C65" s="128"/>
      <c r="D65" s="9"/>
      <c r="E65" s="129"/>
    </row>
    <row r="66" spans="3:7">
      <c r="C66" s="128"/>
      <c r="D66" s="9"/>
      <c r="E66" s="129"/>
    </row>
    <row r="67" spans="3:7">
      <c r="D67" s="9"/>
      <c r="E67" s="129"/>
    </row>
    <row r="68" spans="3:7">
      <c r="D68" s="9"/>
      <c r="E68" s="129"/>
      <c r="F68" s="49"/>
    </row>
    <row r="69" spans="3:7">
      <c r="D69" s="9"/>
    </row>
    <row r="70" spans="3:7">
      <c r="D70" s="9"/>
      <c r="F70" s="49"/>
    </row>
    <row r="71" spans="3:7">
      <c r="D71" s="9"/>
      <c r="F71" s="49"/>
      <c r="G71" s="49"/>
    </row>
    <row r="72" spans="3:7">
      <c r="D72" s="9"/>
    </row>
    <row r="73" spans="3:7">
      <c r="D73" s="9"/>
    </row>
    <row r="74" spans="3:7">
      <c r="D74" s="9"/>
    </row>
    <row r="75" spans="3:7">
      <c r="D75" s="9"/>
    </row>
    <row r="76" spans="3:7">
      <c r="D76" s="9"/>
    </row>
    <row r="77" spans="3:7">
      <c r="D77" s="9"/>
    </row>
    <row r="78" spans="3:7">
      <c r="D78" s="9"/>
    </row>
    <row r="79" spans="3:7">
      <c r="D79" s="9"/>
    </row>
    <row r="80" spans="3:7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302" spans="4:4">
      <c r="D302" s="9"/>
    </row>
    <row r="303" spans="4:4">
      <c r="D303" s="9"/>
    </row>
    <row r="304" spans="4:4">
      <c r="D304" s="9"/>
    </row>
    <row r="305" spans="4:4">
      <c r="D305" s="9"/>
    </row>
    <row r="306" spans="4:4">
      <c r="D306" s="9"/>
    </row>
    <row r="307" spans="4:4">
      <c r="D307" s="9"/>
    </row>
    <row r="308" spans="4:4">
      <c r="D308" s="9"/>
    </row>
    <row r="309" spans="4:4">
      <c r="D309" s="9"/>
    </row>
    <row r="310" spans="4:4">
      <c r="D310" s="9"/>
    </row>
    <row r="311" spans="4:4">
      <c r="D311" s="9"/>
    </row>
    <row r="312" spans="4:4">
      <c r="D312" s="9"/>
    </row>
    <row r="313" spans="4:4">
      <c r="D313" s="9"/>
    </row>
    <row r="314" spans="4:4">
      <c r="D314" s="9"/>
    </row>
    <row r="315" spans="4:4">
      <c r="D315" s="9"/>
    </row>
    <row r="316" spans="4:4">
      <c r="D316" s="9"/>
    </row>
    <row r="317" spans="4:4">
      <c r="D317" s="9"/>
    </row>
    <row r="318" spans="4:4">
      <c r="D318" s="9"/>
    </row>
    <row r="319" spans="4:4">
      <c r="D319" s="9"/>
    </row>
    <row r="320" spans="4:4">
      <c r="D320" s="9"/>
    </row>
    <row r="321" spans="4:4">
      <c r="D321" s="9"/>
    </row>
    <row r="322" spans="4:4">
      <c r="D322" s="9"/>
    </row>
    <row r="323" spans="4:4">
      <c r="D323" s="9"/>
    </row>
    <row r="324" spans="4:4">
      <c r="D324" s="9"/>
    </row>
    <row r="325" spans="4:4">
      <c r="D325" s="9"/>
    </row>
    <row r="326" spans="4:4">
      <c r="D326" s="9"/>
    </row>
    <row r="327" spans="4:4">
      <c r="D327" s="9"/>
    </row>
    <row r="328" spans="4:4">
      <c r="D328" s="9"/>
    </row>
    <row r="329" spans="4:4">
      <c r="D329" s="9"/>
    </row>
    <row r="330" spans="4:4">
      <c r="D330" s="9"/>
    </row>
    <row r="331" spans="4:4">
      <c r="D331" s="9"/>
    </row>
    <row r="332" spans="4:4">
      <c r="D332" s="9"/>
    </row>
    <row r="333" spans="4:4">
      <c r="D333" s="9"/>
    </row>
    <row r="334" spans="4:4">
      <c r="D334" s="9"/>
    </row>
    <row r="335" spans="4:4">
      <c r="D335" s="9"/>
    </row>
    <row r="336" spans="4:4">
      <c r="D336" s="9"/>
    </row>
    <row r="337" spans="4:4">
      <c r="D337" s="9"/>
    </row>
    <row r="338" spans="4:4">
      <c r="D338" s="9"/>
    </row>
    <row r="339" spans="4:4">
      <c r="D339" s="9"/>
    </row>
    <row r="340" spans="4:4">
      <c r="D340" s="9"/>
    </row>
    <row r="341" spans="4:4">
      <c r="D341" s="9"/>
    </row>
    <row r="342" spans="4:4">
      <c r="D342" s="9"/>
    </row>
    <row r="343" spans="4:4">
      <c r="D343" s="9"/>
    </row>
    <row r="344" spans="4:4">
      <c r="D344" s="9"/>
    </row>
    <row r="345" spans="4:4">
      <c r="D345" s="9"/>
    </row>
    <row r="346" spans="4:4">
      <c r="D346" s="9"/>
    </row>
    <row r="347" spans="4:4">
      <c r="D347" s="9"/>
    </row>
    <row r="348" spans="4:4">
      <c r="D348" s="9"/>
    </row>
    <row r="349" spans="4:4">
      <c r="D349" s="9"/>
    </row>
    <row r="350" spans="4:4">
      <c r="D350" s="9"/>
    </row>
    <row r="351" spans="4:4">
      <c r="D351" s="9"/>
    </row>
    <row r="352" spans="4:4">
      <c r="D352" s="9"/>
    </row>
    <row r="353" spans="4:4">
      <c r="D353" s="9"/>
    </row>
    <row r="354" spans="4:4">
      <c r="D354" s="9"/>
    </row>
    <row r="355" spans="4:4">
      <c r="D355" s="9"/>
    </row>
    <row r="356" spans="4:4">
      <c r="D356" s="9"/>
    </row>
    <row r="357" spans="4:4">
      <c r="D357" s="9"/>
    </row>
    <row r="358" spans="4:4">
      <c r="D358" s="9"/>
    </row>
    <row r="359" spans="4:4">
      <c r="D359" s="9"/>
    </row>
    <row r="360" spans="4:4">
      <c r="D360" s="9"/>
    </row>
    <row r="361" spans="4:4">
      <c r="D361" s="9"/>
    </row>
    <row r="362" spans="4:4">
      <c r="D362" s="9"/>
    </row>
    <row r="363" spans="4:4">
      <c r="D363" s="9"/>
    </row>
    <row r="364" spans="4:4">
      <c r="D364" s="9"/>
    </row>
    <row r="365" spans="4:4">
      <c r="D365" s="9"/>
    </row>
    <row r="366" spans="4:4">
      <c r="D366" s="9"/>
    </row>
    <row r="367" spans="4:4">
      <c r="D367" s="9"/>
    </row>
    <row r="368" spans="4:4">
      <c r="D368" s="9"/>
    </row>
    <row r="369" spans="4:4">
      <c r="D369" s="9"/>
    </row>
    <row r="370" spans="4:4">
      <c r="D370" s="9"/>
    </row>
    <row r="371" spans="4:4">
      <c r="D371" s="9"/>
    </row>
    <row r="372" spans="4:4">
      <c r="D372" s="9"/>
    </row>
    <row r="373" spans="4:4">
      <c r="D373" s="9"/>
    </row>
    <row r="374" spans="4:4">
      <c r="D374" s="9"/>
    </row>
    <row r="375" spans="4:4">
      <c r="D375" s="9"/>
    </row>
    <row r="376" spans="4:4">
      <c r="D376" s="9"/>
    </row>
    <row r="377" spans="4:4">
      <c r="D377" s="9"/>
    </row>
    <row r="378" spans="4:4">
      <c r="D378" s="9"/>
    </row>
    <row r="379" spans="4:4">
      <c r="D379" s="9"/>
    </row>
    <row r="380" spans="4:4">
      <c r="D380" s="9"/>
    </row>
    <row r="381" spans="4:4">
      <c r="D381" s="9"/>
    </row>
    <row r="382" spans="4:4">
      <c r="D382" s="9"/>
    </row>
    <row r="383" spans="4:4">
      <c r="D383" s="9"/>
    </row>
    <row r="384" spans="4:4">
      <c r="D384" s="9"/>
    </row>
    <row r="385" spans="4:4">
      <c r="D385" s="9"/>
    </row>
    <row r="386" spans="4:4">
      <c r="D386" s="9"/>
    </row>
    <row r="387" spans="4:4">
      <c r="D387" s="9"/>
    </row>
    <row r="388" spans="4:4">
      <c r="D388" s="9"/>
    </row>
    <row r="389" spans="4:4">
      <c r="D389" s="9"/>
    </row>
    <row r="390" spans="4:4">
      <c r="D390" s="9"/>
    </row>
    <row r="391" spans="4:4">
      <c r="D391" s="9"/>
    </row>
    <row r="392" spans="4:4">
      <c r="D392" s="9"/>
    </row>
    <row r="393" spans="4:4">
      <c r="D393" s="9"/>
    </row>
    <row r="394" spans="4:4">
      <c r="D394" s="9"/>
    </row>
    <row r="395" spans="4:4">
      <c r="D395" s="9"/>
    </row>
    <row r="396" spans="4:4">
      <c r="D396" s="9"/>
    </row>
    <row r="397" spans="4:4">
      <c r="D397" s="9"/>
    </row>
    <row r="398" spans="4:4">
      <c r="D398" s="9"/>
    </row>
    <row r="399" spans="4:4">
      <c r="D399" s="9"/>
    </row>
    <row r="400" spans="4:4">
      <c r="D400" s="9"/>
    </row>
    <row r="401" spans="4:4">
      <c r="D401" s="9"/>
    </row>
    <row r="402" spans="4:4">
      <c r="D402" s="9"/>
    </row>
    <row r="403" spans="4:4">
      <c r="D403" s="9"/>
    </row>
    <row r="404" spans="4:4">
      <c r="D404" s="9"/>
    </row>
    <row r="405" spans="4:4">
      <c r="D405" s="9"/>
    </row>
    <row r="406" spans="4:4">
      <c r="D406" s="9"/>
    </row>
    <row r="407" spans="4:4">
      <c r="D407" s="9"/>
    </row>
    <row r="408" spans="4:4">
      <c r="D408" s="9"/>
    </row>
    <row r="409" spans="4:4">
      <c r="D409" s="9"/>
    </row>
    <row r="410" spans="4:4">
      <c r="D410" s="9"/>
    </row>
    <row r="411" spans="4:4">
      <c r="D411" s="9"/>
    </row>
    <row r="412" spans="4:4">
      <c r="D412" s="9"/>
    </row>
    <row r="413" spans="4:4">
      <c r="D413" s="9"/>
    </row>
    <row r="414" spans="4:4">
      <c r="D414" s="9"/>
    </row>
    <row r="415" spans="4:4">
      <c r="D415" s="9"/>
    </row>
    <row r="416" spans="4:4">
      <c r="D416" s="9"/>
    </row>
    <row r="417" spans="4:4">
      <c r="D417" s="9"/>
    </row>
    <row r="418" spans="4:4">
      <c r="D418" s="9"/>
    </row>
    <row r="419" spans="4:4">
      <c r="D419" s="9"/>
    </row>
    <row r="420" spans="4:4">
      <c r="D420" s="9"/>
    </row>
    <row r="421" spans="4:4">
      <c r="D421" s="9"/>
    </row>
    <row r="422" spans="4:4">
      <c r="D422" s="9"/>
    </row>
    <row r="423" spans="4:4">
      <c r="D423" s="9"/>
    </row>
    <row r="424" spans="4:4">
      <c r="D424" s="9"/>
    </row>
    <row r="425" spans="4:4">
      <c r="D425" s="9"/>
    </row>
    <row r="426" spans="4:4">
      <c r="D426" s="9"/>
    </row>
    <row r="427" spans="4:4">
      <c r="D427" s="9"/>
    </row>
    <row r="428" spans="4:4">
      <c r="D428" s="9"/>
    </row>
    <row r="429" spans="4:4">
      <c r="D429" s="9"/>
    </row>
    <row r="430" spans="4:4">
      <c r="D430" s="9"/>
    </row>
    <row r="431" spans="4:4">
      <c r="D431" s="9"/>
    </row>
    <row r="432" spans="4:4">
      <c r="D432" s="9"/>
    </row>
    <row r="433" spans="4:4">
      <c r="D433" s="9"/>
    </row>
    <row r="434" spans="4:4">
      <c r="D434" s="9"/>
    </row>
    <row r="435" spans="4:4">
      <c r="D435" s="9"/>
    </row>
    <row r="436" spans="4:4">
      <c r="D436" s="9"/>
    </row>
    <row r="437" spans="4:4">
      <c r="D437" s="9"/>
    </row>
    <row r="438" spans="4:4">
      <c r="D438" s="9"/>
    </row>
    <row r="439" spans="4:4">
      <c r="D439" s="9"/>
    </row>
    <row r="440" spans="4:4">
      <c r="D440" s="9"/>
    </row>
    <row r="441" spans="4:4">
      <c r="D441" s="9"/>
    </row>
    <row r="442" spans="4:4">
      <c r="D442" s="9"/>
    </row>
    <row r="443" spans="4:4">
      <c r="D443" s="9"/>
    </row>
    <row r="444" spans="4:4">
      <c r="D444" s="9"/>
    </row>
    <row r="445" spans="4:4">
      <c r="D445" s="9"/>
    </row>
    <row r="446" spans="4:4">
      <c r="D446" s="9"/>
    </row>
    <row r="447" spans="4:4">
      <c r="D447" s="9"/>
    </row>
    <row r="448" spans="4:4">
      <c r="D448" s="9"/>
    </row>
    <row r="449" spans="4:4">
      <c r="D449" s="9"/>
    </row>
    <row r="450" spans="4:4">
      <c r="D450" s="9"/>
    </row>
    <row r="451" spans="4:4">
      <c r="D451" s="9"/>
    </row>
    <row r="452" spans="4:4">
      <c r="D452" s="9"/>
    </row>
    <row r="453" spans="4:4">
      <c r="D453" s="9"/>
    </row>
    <row r="454" spans="4:4">
      <c r="D454" s="9"/>
    </row>
    <row r="455" spans="4:4">
      <c r="D455" s="9"/>
    </row>
    <row r="456" spans="4:4">
      <c r="D456" s="9"/>
    </row>
    <row r="457" spans="4:4">
      <c r="D457" s="9"/>
    </row>
    <row r="458" spans="4:4">
      <c r="D458" s="9"/>
    </row>
    <row r="459" spans="4:4">
      <c r="D459" s="9"/>
    </row>
    <row r="460" spans="4:4">
      <c r="D460" s="9"/>
    </row>
    <row r="461" spans="4:4">
      <c r="D461" s="9"/>
    </row>
    <row r="462" spans="4:4">
      <c r="D462" s="9"/>
    </row>
    <row r="463" spans="4:4">
      <c r="D463" s="9"/>
    </row>
    <row r="464" spans="4:4">
      <c r="D464" s="9"/>
    </row>
    <row r="465" spans="4:4">
      <c r="D465" s="9"/>
    </row>
    <row r="466" spans="4:4">
      <c r="D466" s="9"/>
    </row>
    <row r="467" spans="4:4">
      <c r="D467" s="9"/>
    </row>
    <row r="468" spans="4:4">
      <c r="D468" s="9"/>
    </row>
    <row r="469" spans="4:4">
      <c r="D469" s="9"/>
    </row>
    <row r="470" spans="4:4">
      <c r="D470" s="9"/>
    </row>
    <row r="471" spans="4:4">
      <c r="D471" s="9"/>
    </row>
    <row r="472" spans="4:4">
      <c r="D472" s="9"/>
    </row>
    <row r="473" spans="4:4">
      <c r="D473" s="9"/>
    </row>
    <row r="474" spans="4:4">
      <c r="D474" s="9"/>
    </row>
    <row r="475" spans="4:4">
      <c r="D475" s="9"/>
    </row>
    <row r="476" spans="4:4">
      <c r="D476" s="9"/>
    </row>
    <row r="477" spans="4:4">
      <c r="D477" s="9"/>
    </row>
    <row r="478" spans="4:4">
      <c r="D478" s="9"/>
    </row>
    <row r="479" spans="4:4">
      <c r="D479" s="9"/>
    </row>
    <row r="480" spans="4:4">
      <c r="D480" s="9"/>
    </row>
    <row r="481" spans="4:4">
      <c r="D481" s="9"/>
    </row>
    <row r="482" spans="4:4">
      <c r="D482" s="9"/>
    </row>
    <row r="483" spans="4:4">
      <c r="D483" s="9"/>
    </row>
    <row r="484" spans="4:4">
      <c r="D484" s="9"/>
    </row>
    <row r="485" spans="4:4">
      <c r="D485" s="9"/>
    </row>
    <row r="486" spans="4:4">
      <c r="D486" s="9"/>
    </row>
    <row r="487" spans="4:4">
      <c r="D487" s="9"/>
    </row>
    <row r="488" spans="4:4">
      <c r="D488" s="9"/>
    </row>
    <row r="489" spans="4:4">
      <c r="D489" s="9"/>
    </row>
    <row r="490" spans="4:4">
      <c r="D490" s="9"/>
    </row>
    <row r="491" spans="4:4">
      <c r="D491" s="9"/>
    </row>
    <row r="492" spans="4:4">
      <c r="D492" s="9"/>
    </row>
    <row r="493" spans="4:4">
      <c r="D493" s="9"/>
    </row>
    <row r="494" spans="4:4">
      <c r="D494" s="9"/>
    </row>
    <row r="495" spans="4:4">
      <c r="D495" s="9"/>
    </row>
    <row r="496" spans="4:4">
      <c r="D496" s="9"/>
    </row>
    <row r="497" spans="4:4">
      <c r="D497" s="9"/>
    </row>
    <row r="498" spans="4:4">
      <c r="D498" s="9"/>
    </row>
    <row r="499" spans="4:4">
      <c r="D499" s="9"/>
    </row>
    <row r="500" spans="4:4">
      <c r="D500" s="9"/>
    </row>
    <row r="501" spans="4:4">
      <c r="D501" s="9"/>
    </row>
    <row r="502" spans="4:4">
      <c r="D502" s="9"/>
    </row>
    <row r="503" spans="4:4">
      <c r="D503" s="9"/>
    </row>
    <row r="504" spans="4:4">
      <c r="D504" s="9"/>
    </row>
    <row r="505" spans="4:4">
      <c r="D505" s="9"/>
    </row>
    <row r="506" spans="4:4">
      <c r="D506" s="9"/>
    </row>
    <row r="507" spans="4:4">
      <c r="D507" s="9"/>
    </row>
    <row r="508" spans="4:4">
      <c r="D508" s="9"/>
    </row>
    <row r="509" spans="4:4">
      <c r="D509" s="9"/>
    </row>
    <row r="510" spans="4:4">
      <c r="D510" s="9"/>
    </row>
    <row r="511" spans="4:4">
      <c r="D511" s="9"/>
    </row>
    <row r="512" spans="4:4">
      <c r="D512" s="9"/>
    </row>
    <row r="513" spans="4:4">
      <c r="D513" s="9"/>
    </row>
    <row r="514" spans="4:4">
      <c r="D514" s="9"/>
    </row>
    <row r="515" spans="4:4">
      <c r="D515" s="9"/>
    </row>
    <row r="516" spans="4:4">
      <c r="D516" s="9"/>
    </row>
    <row r="517" spans="4:4">
      <c r="D517" s="9"/>
    </row>
    <row r="518" spans="4:4">
      <c r="D518" s="9"/>
    </row>
    <row r="519" spans="4:4">
      <c r="D519" s="9"/>
    </row>
    <row r="520" spans="4:4">
      <c r="D520" s="9"/>
    </row>
    <row r="521" spans="4:4">
      <c r="D521" s="9"/>
    </row>
    <row r="522" spans="4:4">
      <c r="D522" s="9"/>
    </row>
    <row r="523" spans="4:4">
      <c r="D523" s="9"/>
    </row>
    <row r="524" spans="4:4">
      <c r="D524" s="9"/>
    </row>
    <row r="525" spans="4:4">
      <c r="D525" s="9"/>
    </row>
    <row r="526" spans="4:4">
      <c r="D526" s="9"/>
    </row>
    <row r="527" spans="4:4">
      <c r="D527" s="9"/>
    </row>
    <row r="528" spans="4:4">
      <c r="D528" s="9"/>
    </row>
    <row r="529" spans="4:4">
      <c r="D529" s="9"/>
    </row>
    <row r="530" spans="4:4">
      <c r="D530" s="9"/>
    </row>
    <row r="531" spans="4:4">
      <c r="D531" s="9"/>
    </row>
    <row r="532" spans="4:4">
      <c r="D532" s="9"/>
    </row>
    <row r="533" spans="4:4">
      <c r="D533" s="9"/>
    </row>
    <row r="534" spans="4:4">
      <c r="D534" s="9"/>
    </row>
    <row r="535" spans="4:4">
      <c r="D535" s="9"/>
    </row>
    <row r="536" spans="4:4">
      <c r="D536" s="9"/>
    </row>
    <row r="537" spans="4:4">
      <c r="D537" s="9"/>
    </row>
    <row r="538" spans="4:4">
      <c r="D538" s="9"/>
    </row>
    <row r="539" spans="4:4">
      <c r="D539" s="9"/>
    </row>
    <row r="540" spans="4:4">
      <c r="D540" s="9"/>
    </row>
    <row r="541" spans="4:4">
      <c r="D541" s="9"/>
    </row>
    <row r="542" spans="4:4">
      <c r="D542" s="9"/>
    </row>
    <row r="543" spans="4:4">
      <c r="D543" s="9"/>
    </row>
    <row r="544" spans="4:4">
      <c r="D544" s="9"/>
    </row>
    <row r="545" spans="4:4">
      <c r="D545" s="9"/>
    </row>
    <row r="546" spans="4:4">
      <c r="D546" s="9"/>
    </row>
    <row r="547" spans="4:4">
      <c r="D547" s="9"/>
    </row>
    <row r="548" spans="4:4">
      <c r="D548" s="9"/>
    </row>
    <row r="549" spans="4:4">
      <c r="D549" s="9"/>
    </row>
    <row r="550" spans="4:4">
      <c r="D550" s="9"/>
    </row>
    <row r="551" spans="4:4">
      <c r="D551" s="9"/>
    </row>
    <row r="552" spans="4:4">
      <c r="D552" s="9"/>
    </row>
    <row r="553" spans="4:4">
      <c r="D553" s="9"/>
    </row>
    <row r="554" spans="4:4">
      <c r="D554" s="9"/>
    </row>
    <row r="555" spans="4:4">
      <c r="D555" s="9"/>
    </row>
    <row r="556" spans="4:4">
      <c r="D556" s="9"/>
    </row>
    <row r="557" spans="4:4">
      <c r="D557" s="9"/>
    </row>
    <row r="558" spans="4:4">
      <c r="D558" s="9"/>
    </row>
    <row r="559" spans="4:4">
      <c r="D559" s="9"/>
    </row>
    <row r="560" spans="4:4">
      <c r="D560" s="9"/>
    </row>
    <row r="561" spans="4:4">
      <c r="D561" s="9"/>
    </row>
    <row r="562" spans="4:4">
      <c r="D562" s="9"/>
    </row>
    <row r="563" spans="4:4">
      <c r="D563" s="9"/>
    </row>
    <row r="564" spans="4:4">
      <c r="D564" s="9"/>
    </row>
    <row r="565" spans="4:4">
      <c r="D565" s="9"/>
    </row>
    <row r="566" spans="4:4">
      <c r="D566" s="9"/>
    </row>
    <row r="567" spans="4:4">
      <c r="D567" s="9"/>
    </row>
    <row r="568" spans="4:4">
      <c r="D568" s="9"/>
    </row>
    <row r="569" spans="4:4">
      <c r="D569" s="9"/>
    </row>
    <row r="570" spans="4:4">
      <c r="D570" s="9"/>
    </row>
    <row r="571" spans="4:4">
      <c r="D571" s="9"/>
    </row>
    <row r="572" spans="4:4">
      <c r="D572" s="9"/>
    </row>
    <row r="573" spans="4:4">
      <c r="D573" s="9"/>
    </row>
    <row r="574" spans="4:4">
      <c r="D574" s="9"/>
    </row>
    <row r="575" spans="4:4">
      <c r="D575" s="9"/>
    </row>
    <row r="576" spans="4:4">
      <c r="D576" s="9"/>
    </row>
    <row r="577" spans="4:4">
      <c r="D577" s="9"/>
    </row>
    <row r="578" spans="4:4">
      <c r="D578" s="9"/>
    </row>
    <row r="579" spans="4:4">
      <c r="D579" s="9"/>
    </row>
    <row r="580" spans="4:4">
      <c r="D580" s="9"/>
    </row>
    <row r="581" spans="4:4">
      <c r="D581" s="9"/>
    </row>
    <row r="582" spans="4:4">
      <c r="D582" s="9"/>
    </row>
    <row r="583" spans="4:4">
      <c r="D583" s="9"/>
    </row>
    <row r="584" spans="4:4">
      <c r="D584" s="9"/>
    </row>
    <row r="585" spans="4:4">
      <c r="D585" s="9"/>
    </row>
    <row r="586" spans="4:4">
      <c r="D586" s="9"/>
    </row>
    <row r="587" spans="4:4">
      <c r="D587" s="9"/>
    </row>
    <row r="588" spans="4:4">
      <c r="D588" s="9"/>
    </row>
    <row r="589" spans="4:4">
      <c r="D589" s="9"/>
    </row>
    <row r="590" spans="4:4">
      <c r="D590" s="9"/>
    </row>
    <row r="591" spans="4:4">
      <c r="D591" s="9"/>
    </row>
    <row r="592" spans="4:4">
      <c r="D592" s="9"/>
    </row>
    <row r="593" spans="4:4">
      <c r="D593" s="9"/>
    </row>
    <row r="594" spans="4:4">
      <c r="D594" s="9"/>
    </row>
    <row r="595" spans="4:4">
      <c r="D595" s="9"/>
    </row>
    <row r="596" spans="4:4">
      <c r="D596" s="9"/>
    </row>
    <row r="597" spans="4:4">
      <c r="D597" s="9"/>
    </row>
    <row r="598" spans="4:4">
      <c r="D598" s="9"/>
    </row>
    <row r="599" spans="4:4">
      <c r="D599" s="9"/>
    </row>
    <row r="600" spans="4:4">
      <c r="D600" s="9"/>
    </row>
    <row r="601" spans="4:4">
      <c r="D601" s="9"/>
    </row>
    <row r="602" spans="4:4">
      <c r="D602" s="9"/>
    </row>
    <row r="603" spans="4:4">
      <c r="D603" s="9"/>
    </row>
    <row r="604" spans="4:4">
      <c r="D604" s="9"/>
    </row>
    <row r="605" spans="4:4">
      <c r="D605" s="9"/>
    </row>
    <row r="606" spans="4:4">
      <c r="D606" s="9"/>
    </row>
    <row r="607" spans="4:4">
      <c r="D607" s="9"/>
    </row>
    <row r="608" spans="4:4">
      <c r="D608" s="9"/>
    </row>
    <row r="609" spans="4:4">
      <c r="D609" s="9"/>
    </row>
    <row r="610" spans="4:4">
      <c r="D610" s="9"/>
    </row>
    <row r="611" spans="4:4">
      <c r="D611" s="9"/>
    </row>
    <row r="612" spans="4:4">
      <c r="D612" s="9"/>
    </row>
    <row r="613" spans="4:4">
      <c r="D613" s="9"/>
    </row>
    <row r="614" spans="4:4">
      <c r="D614" s="9"/>
    </row>
    <row r="615" spans="4:4">
      <c r="D615" s="9"/>
    </row>
    <row r="616" spans="4:4">
      <c r="D616" s="9"/>
    </row>
    <row r="617" spans="4:4">
      <c r="D617" s="9"/>
    </row>
    <row r="618" spans="4:4">
      <c r="D618" s="9"/>
    </row>
    <row r="619" spans="4:4">
      <c r="D619" s="9"/>
    </row>
    <row r="620" spans="4:4">
      <c r="D620" s="9"/>
    </row>
    <row r="621" spans="4:4">
      <c r="D621" s="9"/>
    </row>
    <row r="622" spans="4:4">
      <c r="D622" s="9"/>
    </row>
    <row r="623" spans="4:4">
      <c r="D623" s="9"/>
    </row>
    <row r="624" spans="4:4">
      <c r="D624" s="9"/>
    </row>
    <row r="625" spans="4:4">
      <c r="D625" s="9"/>
    </row>
    <row r="626" spans="4:4">
      <c r="D626" s="9"/>
    </row>
    <row r="627" spans="4:4">
      <c r="D627" s="9"/>
    </row>
    <row r="628" spans="4:4">
      <c r="D628" s="9"/>
    </row>
    <row r="629" spans="4:4">
      <c r="D629" s="9"/>
    </row>
    <row r="630" spans="4:4">
      <c r="D630" s="9"/>
    </row>
    <row r="631" spans="4:4">
      <c r="D631" s="9"/>
    </row>
    <row r="632" spans="4:4">
      <c r="D632" s="9"/>
    </row>
    <row r="633" spans="4:4">
      <c r="D633" s="9"/>
    </row>
    <row r="634" spans="4:4">
      <c r="D634" s="9"/>
    </row>
    <row r="635" spans="4:4">
      <c r="D635" s="9"/>
    </row>
    <row r="636" spans="4:4">
      <c r="D636" s="9"/>
    </row>
    <row r="637" spans="4:4">
      <c r="D637" s="9"/>
    </row>
    <row r="638" spans="4:4">
      <c r="D638" s="9"/>
    </row>
    <row r="639" spans="4:4">
      <c r="D639" s="9"/>
    </row>
    <row r="640" spans="4:4">
      <c r="D640" s="9"/>
    </row>
    <row r="641" spans="4:4">
      <c r="D641" s="9"/>
    </row>
    <row r="642" spans="4:4">
      <c r="D642" s="9"/>
    </row>
    <row r="643" spans="4:4">
      <c r="D643" s="9"/>
    </row>
    <row r="644" spans="4:4">
      <c r="D644" s="9"/>
    </row>
    <row r="645" spans="4:4">
      <c r="D645" s="9"/>
    </row>
    <row r="646" spans="4:4">
      <c r="D646" s="9"/>
    </row>
    <row r="647" spans="4:4">
      <c r="D647" s="9"/>
    </row>
    <row r="648" spans="4:4">
      <c r="D648" s="9"/>
    </row>
    <row r="649" spans="4:4">
      <c r="D649" s="9"/>
    </row>
    <row r="650" spans="4:4">
      <c r="D650" s="9"/>
    </row>
    <row r="651" spans="4:4">
      <c r="D651" s="9"/>
    </row>
    <row r="652" spans="4:4">
      <c r="D652" s="9"/>
    </row>
    <row r="653" spans="4:4">
      <c r="D653" s="9"/>
    </row>
    <row r="654" spans="4:4">
      <c r="D654" s="9"/>
    </row>
    <row r="655" spans="4:4">
      <c r="D655" s="9"/>
    </row>
    <row r="656" spans="4:4">
      <c r="D656" s="9"/>
    </row>
    <row r="657" spans="4:4">
      <c r="D657" s="9"/>
    </row>
    <row r="658" spans="4:4">
      <c r="D658" s="9"/>
    </row>
    <row r="659" spans="4:4">
      <c r="D659" s="9"/>
    </row>
    <row r="660" spans="4:4">
      <c r="D660" s="9"/>
    </row>
    <row r="661" spans="4:4">
      <c r="D661" s="9"/>
    </row>
    <row r="662" spans="4:4">
      <c r="D662" s="9"/>
    </row>
    <row r="663" spans="4:4">
      <c r="D663" s="9"/>
    </row>
    <row r="664" spans="4:4">
      <c r="D664" s="9"/>
    </row>
    <row r="665" spans="4:4">
      <c r="D665" s="9"/>
    </row>
    <row r="666" spans="4:4">
      <c r="D666" s="9"/>
    </row>
    <row r="667" spans="4:4">
      <c r="D667" s="9"/>
    </row>
    <row r="668" spans="4:4">
      <c r="D668" s="9"/>
    </row>
    <row r="669" spans="4:4">
      <c r="D669" s="9"/>
    </row>
    <row r="670" spans="4:4">
      <c r="D670" s="9"/>
    </row>
    <row r="671" spans="4:4">
      <c r="D671" s="9"/>
    </row>
    <row r="672" spans="4:4">
      <c r="D672" s="9"/>
    </row>
    <row r="673" spans="4:4">
      <c r="D673" s="9"/>
    </row>
    <row r="674" spans="4:4">
      <c r="D674" s="9"/>
    </row>
    <row r="675" spans="4:4">
      <c r="D675" s="9"/>
    </row>
    <row r="676" spans="4:4">
      <c r="D676" s="9"/>
    </row>
    <row r="677" spans="4:4">
      <c r="D677" s="9"/>
    </row>
    <row r="678" spans="4:4">
      <c r="D678" s="9"/>
    </row>
    <row r="679" spans="4:4">
      <c r="D679" s="9"/>
    </row>
    <row r="680" spans="4:4">
      <c r="D680" s="9"/>
    </row>
    <row r="681" spans="4:4">
      <c r="D681" s="9"/>
    </row>
    <row r="682" spans="4:4">
      <c r="D682" s="9"/>
    </row>
    <row r="683" spans="4:4">
      <c r="D683" s="9"/>
    </row>
    <row r="684" spans="4:4">
      <c r="D684" s="9"/>
    </row>
    <row r="685" spans="4:4">
      <c r="D685" s="9"/>
    </row>
    <row r="686" spans="4:4">
      <c r="D686" s="9"/>
    </row>
    <row r="687" spans="4:4">
      <c r="D687" s="9"/>
    </row>
    <row r="688" spans="4:4">
      <c r="D688" s="9"/>
    </row>
    <row r="689" spans="4:4">
      <c r="D689" s="9"/>
    </row>
    <row r="690" spans="4:4">
      <c r="D690" s="9"/>
    </row>
    <row r="691" spans="4:4">
      <c r="D691" s="9"/>
    </row>
    <row r="692" spans="4:4">
      <c r="D692" s="9"/>
    </row>
    <row r="693" spans="4:4">
      <c r="D693" s="9"/>
    </row>
    <row r="694" spans="4:4">
      <c r="D694" s="9"/>
    </row>
    <row r="695" spans="4:4">
      <c r="D695" s="9"/>
    </row>
    <row r="696" spans="4:4">
      <c r="D696" s="9"/>
    </row>
    <row r="697" spans="4:4">
      <c r="D697" s="9"/>
    </row>
    <row r="698" spans="4:4">
      <c r="D698" s="9"/>
    </row>
    <row r="699" spans="4:4">
      <c r="D699" s="9"/>
    </row>
    <row r="700" spans="4:4">
      <c r="D700" s="9"/>
    </row>
    <row r="701" spans="4:4">
      <c r="D701" s="9"/>
    </row>
    <row r="702" spans="4:4">
      <c r="D702" s="9"/>
    </row>
    <row r="703" spans="4:4">
      <c r="D703" s="9"/>
    </row>
    <row r="704" spans="4:4">
      <c r="D704" s="9"/>
    </row>
    <row r="705" spans="4:4">
      <c r="D705" s="9"/>
    </row>
    <row r="706" spans="4:4">
      <c r="D706" s="9"/>
    </row>
    <row r="707" spans="4:4">
      <c r="D707" s="9"/>
    </row>
    <row r="708" spans="4:4">
      <c r="D708" s="9"/>
    </row>
    <row r="709" spans="4:4">
      <c r="D709" s="9"/>
    </row>
    <row r="710" spans="4:4">
      <c r="D710" s="9"/>
    </row>
    <row r="711" spans="4:4">
      <c r="D711" s="9"/>
    </row>
    <row r="712" spans="4:4">
      <c r="D712" s="9"/>
    </row>
    <row r="713" spans="4:4">
      <c r="D713" s="9"/>
    </row>
    <row r="714" spans="4:4">
      <c r="D714" s="9"/>
    </row>
    <row r="715" spans="4:4">
      <c r="D715" s="9"/>
    </row>
    <row r="716" spans="4:4">
      <c r="D716" s="9"/>
    </row>
    <row r="717" spans="4:4">
      <c r="D717" s="9"/>
    </row>
    <row r="718" spans="4:4">
      <c r="D718" s="9"/>
    </row>
    <row r="719" spans="4:4">
      <c r="D719" s="9"/>
    </row>
    <row r="720" spans="4:4">
      <c r="D720" s="9"/>
    </row>
    <row r="721" spans="4:4">
      <c r="D721" s="9"/>
    </row>
    <row r="722" spans="4:4">
      <c r="D722" s="9"/>
    </row>
    <row r="723" spans="4:4">
      <c r="D723" s="9"/>
    </row>
    <row r="724" spans="4:4">
      <c r="D724" s="9"/>
    </row>
    <row r="725" spans="4:4">
      <c r="D725" s="9"/>
    </row>
    <row r="726" spans="4:4">
      <c r="D726" s="9"/>
    </row>
    <row r="727" spans="4:4">
      <c r="D727" s="9"/>
    </row>
    <row r="728" spans="4:4">
      <c r="D728" s="9"/>
    </row>
    <row r="729" spans="4:4">
      <c r="D729" s="9"/>
    </row>
    <row r="730" spans="4:4">
      <c r="D730" s="9"/>
    </row>
    <row r="731" spans="4:4">
      <c r="D731" s="9"/>
    </row>
    <row r="732" spans="4:4">
      <c r="D732" s="9"/>
    </row>
    <row r="733" spans="4:4">
      <c r="D733" s="9"/>
    </row>
    <row r="734" spans="4:4">
      <c r="D734" s="9"/>
    </row>
    <row r="735" spans="4:4">
      <c r="D735" s="9"/>
    </row>
    <row r="736" spans="4:4">
      <c r="D736" s="9"/>
    </row>
    <row r="737" spans="4:4">
      <c r="D737" s="9"/>
    </row>
    <row r="738" spans="4:4">
      <c r="D738" s="9"/>
    </row>
    <row r="739" spans="4:4">
      <c r="D739" s="9"/>
    </row>
    <row r="740" spans="4:4">
      <c r="D740" s="9"/>
    </row>
    <row r="741" spans="4:4">
      <c r="D741" s="9"/>
    </row>
    <row r="742" spans="4:4">
      <c r="D742" s="9"/>
    </row>
    <row r="743" spans="4:4">
      <c r="D743" s="9"/>
    </row>
    <row r="744" spans="4:4">
      <c r="D744" s="9"/>
    </row>
    <row r="745" spans="4:4">
      <c r="D745" s="9"/>
    </row>
    <row r="746" spans="4:4">
      <c r="D746" s="9"/>
    </row>
    <row r="747" spans="4:4">
      <c r="D747" s="9"/>
    </row>
    <row r="748" spans="4:4">
      <c r="D748" s="9"/>
    </row>
    <row r="749" spans="4:4">
      <c r="D749" s="9"/>
    </row>
    <row r="750" spans="4:4">
      <c r="D750" s="9"/>
    </row>
    <row r="751" spans="4:4">
      <c r="D751" s="9"/>
    </row>
    <row r="752" spans="4:4">
      <c r="D752" s="9"/>
    </row>
    <row r="753" spans="4:4">
      <c r="D753" s="9"/>
    </row>
    <row r="754" spans="4:4">
      <c r="D754" s="9"/>
    </row>
    <row r="755" spans="4:4">
      <c r="D755" s="9"/>
    </row>
    <row r="756" spans="4:4">
      <c r="D756" s="9"/>
    </row>
    <row r="757" spans="4:4">
      <c r="D757" s="9"/>
    </row>
    <row r="758" spans="4:4">
      <c r="D758" s="9"/>
    </row>
    <row r="759" spans="4:4">
      <c r="D759" s="9"/>
    </row>
    <row r="760" spans="4:4">
      <c r="D760" s="9"/>
    </row>
    <row r="761" spans="4:4">
      <c r="D761" s="9"/>
    </row>
    <row r="762" spans="4:4">
      <c r="D762" s="9"/>
    </row>
    <row r="763" spans="4:4">
      <c r="D763" s="9"/>
    </row>
    <row r="764" spans="4:4">
      <c r="D764" s="9"/>
    </row>
    <row r="765" spans="4:4">
      <c r="D765" s="9"/>
    </row>
    <row r="766" spans="4:4">
      <c r="D766" s="9"/>
    </row>
    <row r="767" spans="4:4">
      <c r="D767" s="9"/>
    </row>
    <row r="768" spans="4:4">
      <c r="D768" s="9"/>
    </row>
    <row r="769" spans="4:4">
      <c r="D769" s="9"/>
    </row>
    <row r="770" spans="4:4">
      <c r="D770" s="9"/>
    </row>
    <row r="771" spans="4:4">
      <c r="D771" s="9"/>
    </row>
    <row r="772" spans="4:4">
      <c r="D772" s="9"/>
    </row>
    <row r="773" spans="4:4">
      <c r="D773" s="9"/>
    </row>
    <row r="774" spans="4:4">
      <c r="D774" s="9"/>
    </row>
    <row r="775" spans="4:4">
      <c r="D775" s="9"/>
    </row>
    <row r="776" spans="4:4">
      <c r="D776" s="9"/>
    </row>
    <row r="777" spans="4:4">
      <c r="D777" s="9"/>
    </row>
    <row r="778" spans="4:4">
      <c r="D778" s="9"/>
    </row>
    <row r="779" spans="4:4">
      <c r="D779" s="9"/>
    </row>
    <row r="780" spans="4:4">
      <c r="D780" s="9"/>
    </row>
    <row r="781" spans="4:4">
      <c r="D781" s="9"/>
    </row>
    <row r="782" spans="4:4">
      <c r="D782" s="9"/>
    </row>
    <row r="783" spans="4:4">
      <c r="D783" s="9"/>
    </row>
    <row r="784" spans="4:4">
      <c r="D784" s="9"/>
    </row>
    <row r="785" spans="4:4">
      <c r="D785" s="9"/>
    </row>
    <row r="786" spans="4:4">
      <c r="D786" s="9"/>
    </row>
    <row r="787" spans="4:4">
      <c r="D787" s="9"/>
    </row>
    <row r="788" spans="4:4">
      <c r="D788" s="9"/>
    </row>
    <row r="789" spans="4:4">
      <c r="D789" s="9"/>
    </row>
    <row r="790" spans="4:4">
      <c r="D790" s="9"/>
    </row>
    <row r="791" spans="4:4">
      <c r="D791" s="9"/>
    </row>
    <row r="792" spans="4:4">
      <c r="D792" s="9"/>
    </row>
    <row r="793" spans="4:4">
      <c r="D793" s="9"/>
    </row>
    <row r="794" spans="4:4">
      <c r="D794" s="9"/>
    </row>
    <row r="795" spans="4:4">
      <c r="D795" s="9"/>
    </row>
    <row r="796" spans="4:4">
      <c r="D796" s="9"/>
    </row>
    <row r="797" spans="4:4">
      <c r="D797" s="9"/>
    </row>
    <row r="798" spans="4:4">
      <c r="D798" s="9"/>
    </row>
    <row r="799" spans="4:4">
      <c r="D799" s="9"/>
    </row>
    <row r="800" spans="4:4">
      <c r="D800" s="9"/>
    </row>
    <row r="801" spans="4:4">
      <c r="D801" s="9"/>
    </row>
    <row r="802" spans="4:4">
      <c r="D802" s="9"/>
    </row>
    <row r="803" spans="4:4">
      <c r="D803" s="9"/>
    </row>
    <row r="804" spans="4:4">
      <c r="D804" s="9"/>
    </row>
    <row r="805" spans="4:4">
      <c r="D805" s="9"/>
    </row>
    <row r="806" spans="4:4">
      <c r="D806" s="9"/>
    </row>
    <row r="807" spans="4:4">
      <c r="D807" s="9"/>
    </row>
    <row r="808" spans="4:4">
      <c r="D808" s="9"/>
    </row>
    <row r="809" spans="4:4">
      <c r="D809" s="9"/>
    </row>
    <row r="810" spans="4:4">
      <c r="D810" s="9"/>
    </row>
    <row r="811" spans="4:4">
      <c r="D811" s="9"/>
    </row>
    <row r="812" spans="4:4">
      <c r="D812" s="9"/>
    </row>
    <row r="813" spans="4:4">
      <c r="D813" s="9"/>
    </row>
    <row r="814" spans="4:4">
      <c r="D814" s="9"/>
    </row>
    <row r="815" spans="4:4">
      <c r="D815" s="9"/>
    </row>
    <row r="816" spans="4:4">
      <c r="D816" s="9"/>
    </row>
    <row r="817" spans="4:4">
      <c r="D817" s="9"/>
    </row>
    <row r="818" spans="4:4">
      <c r="D818" s="9"/>
    </row>
    <row r="819" spans="4:4">
      <c r="D819" s="9"/>
    </row>
    <row r="820" spans="4:4">
      <c r="D820" s="9"/>
    </row>
    <row r="821" spans="4:4">
      <c r="D821" s="9"/>
    </row>
    <row r="822" spans="4:4">
      <c r="D822" s="9"/>
    </row>
    <row r="823" spans="4:4">
      <c r="D823" s="9"/>
    </row>
    <row r="824" spans="4:4">
      <c r="D824" s="9"/>
    </row>
    <row r="825" spans="4:4">
      <c r="D825" s="9"/>
    </row>
    <row r="826" spans="4:4">
      <c r="D826" s="9"/>
    </row>
    <row r="827" spans="4:4">
      <c r="D827" s="9"/>
    </row>
    <row r="828" spans="4:4">
      <c r="D828" s="9"/>
    </row>
    <row r="829" spans="4:4">
      <c r="D829" s="9"/>
    </row>
    <row r="830" spans="4:4">
      <c r="D830" s="9"/>
    </row>
    <row r="831" spans="4:4">
      <c r="D831" s="9"/>
    </row>
    <row r="832" spans="4:4">
      <c r="D832" s="9"/>
    </row>
    <row r="833" spans="4:4">
      <c r="D833" s="9"/>
    </row>
    <row r="834" spans="4:4">
      <c r="D834" s="9"/>
    </row>
    <row r="835" spans="4:4">
      <c r="D835" s="9"/>
    </row>
    <row r="836" spans="4:4">
      <c r="D836" s="9"/>
    </row>
    <row r="837" spans="4:4">
      <c r="D837" s="9"/>
    </row>
    <row r="838" spans="4:4">
      <c r="D838" s="9"/>
    </row>
    <row r="839" spans="4:4">
      <c r="D839" s="9"/>
    </row>
    <row r="840" spans="4:4">
      <c r="D840" s="9"/>
    </row>
    <row r="841" spans="4:4">
      <c r="D841" s="9"/>
    </row>
    <row r="842" spans="4:4">
      <c r="D842" s="9"/>
    </row>
    <row r="843" spans="4:4">
      <c r="D843" s="9"/>
    </row>
    <row r="844" spans="4:4">
      <c r="D844" s="9"/>
    </row>
    <row r="845" spans="4:4">
      <c r="D845" s="9"/>
    </row>
    <row r="846" spans="4:4">
      <c r="D846" s="9"/>
    </row>
    <row r="847" spans="4:4">
      <c r="D847" s="9"/>
    </row>
    <row r="848" spans="4:4">
      <c r="D848" s="9"/>
    </row>
    <row r="849" spans="4:4">
      <c r="D849" s="9"/>
    </row>
    <row r="850" spans="4:4">
      <c r="D850" s="9"/>
    </row>
    <row r="851" spans="4:4">
      <c r="D851" s="9"/>
    </row>
    <row r="852" spans="4:4">
      <c r="D852" s="9"/>
    </row>
    <row r="853" spans="4:4">
      <c r="D853" s="9"/>
    </row>
    <row r="854" spans="4:4">
      <c r="D854" s="9"/>
    </row>
    <row r="855" spans="4:4">
      <c r="D855" s="9"/>
    </row>
    <row r="856" spans="4:4">
      <c r="D856" s="9"/>
    </row>
    <row r="857" spans="4:4">
      <c r="D857" s="9"/>
    </row>
    <row r="858" spans="4:4">
      <c r="D858" s="9"/>
    </row>
    <row r="859" spans="4:4">
      <c r="D859" s="9"/>
    </row>
    <row r="860" spans="4:4">
      <c r="D860" s="9"/>
    </row>
    <row r="861" spans="4:4">
      <c r="D861" s="9"/>
    </row>
    <row r="862" spans="4:4">
      <c r="D862" s="9"/>
    </row>
    <row r="863" spans="4:4">
      <c r="D863" s="9"/>
    </row>
    <row r="864" spans="4:4">
      <c r="D864" s="9"/>
    </row>
    <row r="865" spans="4:4">
      <c r="D865" s="9"/>
    </row>
    <row r="866" spans="4:4">
      <c r="D866" s="9"/>
    </row>
    <row r="867" spans="4:4">
      <c r="D867" s="9"/>
    </row>
    <row r="868" spans="4:4">
      <c r="D868" s="9"/>
    </row>
    <row r="869" spans="4:4">
      <c r="D869" s="9"/>
    </row>
    <row r="870" spans="4:4">
      <c r="D870" s="9"/>
    </row>
    <row r="871" spans="4:4">
      <c r="D871" s="9"/>
    </row>
    <row r="872" spans="4:4">
      <c r="D872" s="9"/>
    </row>
    <row r="873" spans="4:4">
      <c r="D873" s="9"/>
    </row>
    <row r="874" spans="4:4">
      <c r="D874" s="9"/>
    </row>
    <row r="875" spans="4:4">
      <c r="D875" s="9"/>
    </row>
    <row r="876" spans="4:4">
      <c r="D876" s="9"/>
    </row>
    <row r="877" spans="4:4">
      <c r="D877" s="9"/>
    </row>
    <row r="878" spans="4:4">
      <c r="D878" s="9"/>
    </row>
    <row r="879" spans="4:4">
      <c r="D879" s="9"/>
    </row>
    <row r="880" spans="4:4">
      <c r="D880" s="9"/>
    </row>
    <row r="881" spans="4:4">
      <c r="D881" s="9"/>
    </row>
    <row r="882" spans="4:4">
      <c r="D882" s="9"/>
    </row>
    <row r="883" spans="4:4">
      <c r="D883" s="9"/>
    </row>
    <row r="884" spans="4:4">
      <c r="D884" s="9"/>
    </row>
    <row r="885" spans="4:4">
      <c r="D885" s="9"/>
    </row>
    <row r="886" spans="4:4">
      <c r="D886" s="9"/>
    </row>
    <row r="887" spans="4:4">
      <c r="D887" s="9"/>
    </row>
    <row r="888" spans="4:4">
      <c r="D888" s="9"/>
    </row>
    <row r="889" spans="4:4">
      <c r="D889" s="9"/>
    </row>
    <row r="890" spans="4:4">
      <c r="D890" s="9"/>
    </row>
    <row r="891" spans="4:4">
      <c r="D891" s="9"/>
    </row>
    <row r="892" spans="4:4">
      <c r="D892" s="9"/>
    </row>
    <row r="893" spans="4:4">
      <c r="D893" s="9"/>
    </row>
    <row r="894" spans="4:4">
      <c r="D894" s="9"/>
    </row>
    <row r="895" spans="4:4">
      <c r="D895" s="9"/>
    </row>
    <row r="896" spans="4:4">
      <c r="D896" s="9"/>
    </row>
    <row r="897" spans="4:4">
      <c r="D897" s="9"/>
    </row>
    <row r="898" spans="4:4">
      <c r="D898" s="9"/>
    </row>
    <row r="899" spans="4:4">
      <c r="D899" s="9"/>
    </row>
    <row r="900" spans="4:4">
      <c r="D900" s="9"/>
    </row>
    <row r="901" spans="4:4">
      <c r="D901" s="9"/>
    </row>
    <row r="902" spans="4:4">
      <c r="D902" s="9"/>
    </row>
    <row r="903" spans="4:4">
      <c r="D903" s="9"/>
    </row>
    <row r="904" spans="4:4">
      <c r="D904" s="9"/>
    </row>
    <row r="905" spans="4:4">
      <c r="D905" s="9"/>
    </row>
    <row r="906" spans="4:4">
      <c r="D906" s="9"/>
    </row>
    <row r="907" spans="4:4">
      <c r="D907" s="9"/>
    </row>
    <row r="908" spans="4:4">
      <c r="D908" s="9"/>
    </row>
    <row r="909" spans="4:4">
      <c r="D909" s="9"/>
    </row>
    <row r="910" spans="4:4">
      <c r="D910" s="9"/>
    </row>
    <row r="911" spans="4:4">
      <c r="D911" s="9"/>
    </row>
    <row r="912" spans="4:4">
      <c r="D912" s="9"/>
    </row>
    <row r="913" spans="4:4">
      <c r="D913" s="9"/>
    </row>
    <row r="914" spans="4:4">
      <c r="D914" s="9"/>
    </row>
    <row r="915" spans="4:4">
      <c r="D915" s="9"/>
    </row>
    <row r="916" spans="4:4">
      <c r="D916" s="9"/>
    </row>
    <row r="917" spans="4:4">
      <c r="D917" s="9"/>
    </row>
    <row r="918" spans="4:4">
      <c r="D918" s="9"/>
    </row>
    <row r="919" spans="4:4">
      <c r="D919" s="9"/>
    </row>
    <row r="920" spans="4:4">
      <c r="D920" s="9"/>
    </row>
    <row r="921" spans="4:4">
      <c r="D921" s="9"/>
    </row>
    <row r="922" spans="4:4">
      <c r="D922" s="9"/>
    </row>
    <row r="923" spans="4:4">
      <c r="D923" s="9"/>
    </row>
    <row r="924" spans="4:4">
      <c r="D924" s="9"/>
    </row>
    <row r="925" spans="4:4">
      <c r="D925" s="9"/>
    </row>
    <row r="926" spans="4:4">
      <c r="D926" s="9"/>
    </row>
    <row r="927" spans="4:4">
      <c r="D927" s="9"/>
    </row>
    <row r="928" spans="4:4">
      <c r="D928" s="9"/>
    </row>
    <row r="929" spans="4:4">
      <c r="D929" s="9"/>
    </row>
    <row r="930" spans="4:4">
      <c r="D930" s="9"/>
    </row>
    <row r="931" spans="4:4">
      <c r="D931" s="9"/>
    </row>
    <row r="932" spans="4:4">
      <c r="D932" s="9"/>
    </row>
    <row r="933" spans="4:4">
      <c r="D933" s="9"/>
    </row>
    <row r="934" spans="4:4">
      <c r="D934" s="9"/>
    </row>
    <row r="935" spans="4:4">
      <c r="D935" s="9"/>
    </row>
    <row r="936" spans="4:4">
      <c r="D936" s="9"/>
    </row>
    <row r="937" spans="4:4">
      <c r="D937" s="9"/>
    </row>
    <row r="938" spans="4:4">
      <c r="D938" s="9"/>
    </row>
    <row r="939" spans="4:4">
      <c r="D939" s="9"/>
    </row>
    <row r="940" spans="4:4">
      <c r="D940" s="9"/>
    </row>
    <row r="941" spans="4:4">
      <c r="D941" s="9"/>
    </row>
    <row r="942" spans="4:4">
      <c r="D942" s="9"/>
    </row>
    <row r="943" spans="4:4">
      <c r="D943" s="9"/>
    </row>
    <row r="944" spans="4:4">
      <c r="D944" s="9"/>
    </row>
    <row r="945" spans="4:4">
      <c r="D945" s="9"/>
    </row>
    <row r="946" spans="4:4">
      <c r="D946" s="9"/>
    </row>
    <row r="947" spans="4:4">
      <c r="D947" s="9"/>
    </row>
    <row r="948" spans="4:4">
      <c r="D948" s="9"/>
    </row>
    <row r="949" spans="4:4">
      <c r="D949" s="9"/>
    </row>
    <row r="950" spans="4:4">
      <c r="D950" s="9"/>
    </row>
    <row r="951" spans="4:4">
      <c r="D951" s="9"/>
    </row>
    <row r="952" spans="4:4">
      <c r="D952" s="9"/>
    </row>
    <row r="953" spans="4:4">
      <c r="D953" s="9"/>
    </row>
    <row r="954" spans="4:4">
      <c r="D954" s="9"/>
    </row>
    <row r="955" spans="4:4">
      <c r="D955" s="9"/>
    </row>
    <row r="956" spans="4:4">
      <c r="D956" s="9"/>
    </row>
    <row r="957" spans="4:4">
      <c r="D957" s="9"/>
    </row>
    <row r="958" spans="4:4">
      <c r="D958" s="9"/>
    </row>
    <row r="959" spans="4:4">
      <c r="D959" s="9"/>
    </row>
    <row r="960" spans="4:4">
      <c r="D960" s="9"/>
    </row>
    <row r="961" spans="4:4">
      <c r="D961" s="9"/>
    </row>
    <row r="962" spans="4:4">
      <c r="D962" s="9"/>
    </row>
    <row r="963" spans="4:4">
      <c r="D963" s="9"/>
    </row>
    <row r="964" spans="4:4">
      <c r="D964" s="9"/>
    </row>
    <row r="965" spans="4:4">
      <c r="D965" s="9"/>
    </row>
    <row r="966" spans="4:4">
      <c r="D966" s="9"/>
    </row>
    <row r="967" spans="4:4">
      <c r="D967" s="9"/>
    </row>
    <row r="968" spans="4:4">
      <c r="D968" s="9"/>
    </row>
    <row r="969" spans="4:4">
      <c r="D969" s="9"/>
    </row>
    <row r="970" spans="4:4">
      <c r="D970" s="9"/>
    </row>
    <row r="971" spans="4:4">
      <c r="D971" s="9"/>
    </row>
    <row r="972" spans="4:4">
      <c r="D972" s="9"/>
    </row>
    <row r="973" spans="4:4">
      <c r="D973" s="9"/>
    </row>
    <row r="974" spans="4:4">
      <c r="D974" s="9"/>
    </row>
    <row r="975" spans="4:4">
      <c r="D975" s="9"/>
    </row>
    <row r="976" spans="4:4">
      <c r="D976" s="9"/>
    </row>
    <row r="977" spans="4:4">
      <c r="D977" s="9"/>
    </row>
    <row r="978" spans="4:4">
      <c r="D978" s="9"/>
    </row>
    <row r="979" spans="4:4">
      <c r="D979" s="9"/>
    </row>
    <row r="980" spans="4:4">
      <c r="D980" s="9"/>
    </row>
    <row r="981" spans="4:4">
      <c r="D981" s="9"/>
    </row>
    <row r="982" spans="4:4">
      <c r="D982" s="9"/>
    </row>
    <row r="983" spans="4:4">
      <c r="D983" s="9"/>
    </row>
    <row r="984" spans="4:4">
      <c r="D984" s="9"/>
    </row>
    <row r="985" spans="4:4">
      <c r="D985" s="9"/>
    </row>
    <row r="986" spans="4:4">
      <c r="D986" s="9"/>
    </row>
    <row r="987" spans="4:4">
      <c r="D987" s="9"/>
    </row>
    <row r="988" spans="4:4">
      <c r="D988" s="9"/>
    </row>
    <row r="989" spans="4:4">
      <c r="D989" s="9"/>
    </row>
    <row r="990" spans="4:4">
      <c r="D990" s="9"/>
    </row>
    <row r="991" spans="4:4">
      <c r="D991" s="9"/>
    </row>
    <row r="992" spans="4:4">
      <c r="D992" s="9"/>
    </row>
    <row r="993" spans="4:4">
      <c r="D993" s="9"/>
    </row>
    <row r="994" spans="4:4">
      <c r="D994" s="9"/>
    </row>
    <row r="995" spans="4:4">
      <c r="D995" s="9"/>
    </row>
    <row r="996" spans="4:4">
      <c r="D996" s="9"/>
    </row>
    <row r="997" spans="4:4">
      <c r="D997" s="9"/>
    </row>
    <row r="998" spans="4:4">
      <c r="D998" s="9"/>
    </row>
    <row r="999" spans="4:4">
      <c r="D999" s="9"/>
    </row>
    <row r="1000" spans="4:4">
      <c r="D1000" s="9"/>
    </row>
    <row r="1001" spans="4:4">
      <c r="D1001" s="9"/>
    </row>
    <row r="1002" spans="4:4">
      <c r="D1002" s="9"/>
    </row>
    <row r="1003" spans="4:4">
      <c r="D1003" s="9"/>
    </row>
    <row r="1004" spans="4:4">
      <c r="D1004" s="9"/>
    </row>
    <row r="1005" spans="4:4">
      <c r="D1005" s="9"/>
    </row>
    <row r="1006" spans="4:4">
      <c r="D1006" s="9"/>
    </row>
    <row r="1007" spans="4:4">
      <c r="D1007" s="9"/>
    </row>
    <row r="1008" spans="4:4">
      <c r="D1008" s="9"/>
    </row>
    <row r="1009" spans="4:4">
      <c r="D1009" s="9"/>
    </row>
    <row r="1010" spans="4:4">
      <c r="D1010" s="9"/>
    </row>
    <row r="1011" spans="4:4">
      <c r="D1011" s="9"/>
    </row>
    <row r="1012" spans="4:4">
      <c r="D1012" s="9"/>
    </row>
    <row r="1013" spans="4:4">
      <c r="D1013" s="9"/>
    </row>
    <row r="1014" spans="4:4">
      <c r="D1014" s="9"/>
    </row>
    <row r="1015" spans="4:4">
      <c r="D1015" s="9"/>
    </row>
    <row r="1016" spans="4:4">
      <c r="D1016" s="9"/>
    </row>
    <row r="1017" spans="4:4">
      <c r="D1017" s="9"/>
    </row>
    <row r="1018" spans="4:4">
      <c r="D1018" s="9"/>
    </row>
    <row r="1019" spans="4:4">
      <c r="D1019" s="9"/>
    </row>
    <row r="1020" spans="4:4">
      <c r="D1020" s="9"/>
    </row>
    <row r="1021" spans="4:4">
      <c r="D1021" s="9"/>
    </row>
    <row r="1022" spans="4:4">
      <c r="D1022" s="9"/>
    </row>
    <row r="1023" spans="4:4">
      <c r="D1023" s="9"/>
    </row>
    <row r="1024" spans="4:4">
      <c r="D1024" s="9"/>
    </row>
    <row r="1025" spans="4:4">
      <c r="D1025" s="9"/>
    </row>
    <row r="1026" spans="4:4">
      <c r="D1026" s="9"/>
    </row>
    <row r="1027" spans="4:4">
      <c r="D1027" s="9"/>
    </row>
    <row r="1028" spans="4:4">
      <c r="D1028" s="9"/>
    </row>
    <row r="1029" spans="4:4">
      <c r="D1029" s="9"/>
    </row>
    <row r="1030" spans="4:4">
      <c r="D1030" s="9"/>
    </row>
    <row r="1031" spans="4:4">
      <c r="D1031" s="9"/>
    </row>
    <row r="1032" spans="4:4">
      <c r="D1032" s="9"/>
    </row>
    <row r="1033" spans="4:4">
      <c r="D1033" s="9"/>
    </row>
    <row r="1034" spans="4:4">
      <c r="D1034" s="9"/>
    </row>
    <row r="1035" spans="4:4">
      <c r="D1035" s="9"/>
    </row>
    <row r="1036" spans="4:4">
      <c r="D1036" s="9"/>
    </row>
    <row r="1037" spans="4:4">
      <c r="D1037" s="9"/>
    </row>
    <row r="1038" spans="4:4">
      <c r="D1038" s="9"/>
    </row>
    <row r="1039" spans="4:4">
      <c r="D1039" s="9"/>
    </row>
    <row r="1040" spans="4:4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</sheetData>
  <mergeCells count="3">
    <mergeCell ref="A1:G1"/>
    <mergeCell ref="C2:G2"/>
    <mergeCell ref="C3:G3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0813-D591-470C-A12B-BB4679A813FC}">
  <sheetPr>
    <tabColor rgb="FF7030A0"/>
    <pageSetUpPr fitToPage="1"/>
  </sheetPr>
  <dimension ref="A1"/>
  <sheetViews>
    <sheetView zoomScale="160" zoomScaleNormal="160" workbookViewId="0">
      <pane xSplit="3" ySplit="1" topLeftCell="AS17" activePane="bottomRight" state="frozen"/>
      <selection pane="topRight" activeCell="G1" sqref="G1"/>
      <selection pane="bottomLeft" activeCell="A6" sqref="A6"/>
      <selection pane="bottomRight" sqref="A1:BC28"/>
    </sheetView>
  </sheetViews>
  <sheetFormatPr defaultColWidth="9.1796875" defaultRowHeight="14.5"/>
  <cols>
    <col min="1" max="1" width="13.1796875" style="130" customWidth="1"/>
    <col min="2" max="2" width="22" style="130" customWidth="1"/>
    <col min="3" max="3" width="2" style="130" customWidth="1"/>
    <col min="4" max="45" width="5.453125" style="130" customWidth="1"/>
    <col min="46" max="16384" width="9.1796875" style="130"/>
  </cols>
  <sheetData/>
  <phoneticPr fontId="18" type="noConversion"/>
  <pageMargins left="0.25" right="0.25" top="0.75" bottom="0.75" header="0.3" footer="0.3"/>
  <pageSetup paperSize="8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46470297EA534793EA5E90FFC6C61A" ma:contentTypeVersion="15" ma:contentTypeDescription="Vytvoří nový dokument" ma:contentTypeScope="" ma:versionID="35470a1d612f96aafe066f23403144e2">
  <xsd:schema xmlns:xsd="http://www.w3.org/2001/XMLSchema" xmlns:xs="http://www.w3.org/2001/XMLSchema" xmlns:p="http://schemas.microsoft.com/office/2006/metadata/properties" xmlns:ns2="6e6811cf-e5d9-46e6-a6bd-19886863fcdd" xmlns:ns3="37ded03d-d8b6-4da2-8b3b-f8e02edf3e93" targetNamespace="http://schemas.microsoft.com/office/2006/metadata/properties" ma:root="true" ma:fieldsID="3c93ce9676623ceba741414cf27df5f9" ns2:_="" ns3:_="">
    <xsd:import namespace="6e6811cf-e5d9-46e6-a6bd-19886863fcdd"/>
    <xsd:import namespace="37ded03d-d8b6-4da2-8b3b-f8e02edf3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811cf-e5d9-46e6-a6bd-19886863f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c7499e-b71c-4296-b454-536c112ba0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ed03d-d8b6-4da2-8b3b-f8e02edf3e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2b56027-250f-4d4c-9f05-0f1643245898}" ma:internalName="TaxCatchAll" ma:showField="CatchAllData" ma:web="37ded03d-d8b6-4da2-8b3b-f8e02edf3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6811cf-e5d9-46e6-a6bd-19886863fcdd">
      <Terms xmlns="http://schemas.microsoft.com/office/infopath/2007/PartnerControls"/>
    </lcf76f155ced4ddcb4097134ff3c332f>
    <TaxCatchAll xmlns="37ded03d-d8b6-4da2-8b3b-f8e02edf3e93" xsi:nil="true"/>
  </documentManagement>
</p:properties>
</file>

<file path=customXml/itemProps1.xml><?xml version="1.0" encoding="utf-8"?>
<ds:datastoreItem xmlns:ds="http://schemas.openxmlformats.org/officeDocument/2006/customXml" ds:itemID="{6CD77BD4-EE6F-49AA-9D5C-9CF815C0F3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B97BC2-DC37-471B-8E18-3D24BCBDE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811cf-e5d9-46e6-a6bd-19886863fcdd"/>
    <ds:schemaRef ds:uri="37ded03d-d8b6-4da2-8b3b-f8e02edf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8FA79D-0E6F-46C9-947B-1E3B0B97964C}">
  <ds:schemaRefs>
    <ds:schemaRef ds:uri="http://schemas.microsoft.com/office/2006/metadata/properties"/>
    <ds:schemaRef ds:uri="http://schemas.microsoft.com/office/infopath/2007/PartnerControls"/>
    <ds:schemaRef ds:uri="6e6811cf-e5d9-46e6-a6bd-19886863fcdd"/>
    <ds:schemaRef ds:uri="37ded03d-d8b6-4da2-8b3b-f8e02edf3e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36</vt:i4>
      </vt:variant>
    </vt:vector>
  </HeadingPairs>
  <TitlesOfParts>
    <vt:vector size="41" baseType="lpstr">
      <vt:lpstr>Pokyny pro vyplnění</vt:lpstr>
      <vt:lpstr>Stavba</vt:lpstr>
      <vt:lpstr>VzorPolozky</vt:lpstr>
      <vt:lpstr>SO 00</vt:lpstr>
      <vt:lpstr>HMG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00'!Názvy_tisku</vt:lpstr>
      <vt:lpstr>oadresa</vt:lpstr>
      <vt:lpstr>Stavba!Objednatel</vt:lpstr>
      <vt:lpstr>'SO 00'!Oblast_tisku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RNDr. Svatopluk Šeda</cp:lastModifiedBy>
  <cp:lastPrinted>2024-01-03T07:38:55Z</cp:lastPrinted>
  <dcterms:created xsi:type="dcterms:W3CDTF">2009-04-08T07:15:50Z</dcterms:created>
  <dcterms:modified xsi:type="dcterms:W3CDTF">2024-05-28T09:06:43Z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0x010100EC46470297EA534793EA5E90FFC6C61A</vt:lpwstr>
  </property>
  <property fmtid="{D5CDD505-2E9C-101B-9397-08002B2CF9AE}" pid="3" name="MediaServiceImageTags">
    <vt:lpwstr/>
  </property>
</Properties>
</file>