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ento_sešit" defaultThemeVersion="124226"/>
  <bookViews>
    <workbookView xWindow="240" yWindow="45" windowWidth="14220" windowHeight="9345" activeTab="2"/>
  </bookViews>
  <sheets>
    <sheet name="KRYCÍ LIST OBJEKTU 0001" sheetId="2" r:id="rId1"/>
    <sheet name="ROZPOČET OBJEKTU 0001" sheetId="3" r:id="rId2"/>
    <sheet name="VÝKAZ VÝMĚR" sheetId="4" r:id="rId3"/>
  </sheets>
  <definedNames>
    <definedName name="DATABASE" localSheetId="1">'ROZPOČET OBJEKTU 0001'!$A$9:$H$9</definedName>
    <definedName name="sestava" localSheetId="2">'VÝKAZ VÝMĚR'!$A$1:$I$865</definedName>
    <definedName name="_xlnm.Print_Titles" localSheetId="1">'ROZPOČET OBJEKTU 0001'!$7:$8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name="Připojení" type="4" refreshedVersion="0" background="1" saveData="1">
    <webPr parsePre="1" consecutive="1" xl2000="1" url="C:\sestava.htm" htmlTables="1"/>
  </connection>
</connections>
</file>

<file path=xl/sharedStrings.xml><?xml version="1.0" encoding="utf-8"?>
<sst xmlns="http://schemas.openxmlformats.org/spreadsheetml/2006/main" count="2158" uniqueCount="987">
  <si>
    <t>MJ</t>
  </si>
  <si>
    <t>Kč</t>
  </si>
  <si>
    <t>A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</si>
  <si>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</si>
  <si>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</si>
  <si>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</si>
  <si>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</si>
  <si>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</si>
  <si>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</si>
  <si>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</si>
  <si>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</si>
  <si>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</si>
  <si>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 xml:space="preserve"> </t>
  </si>
  <si>
    <t>Objednavatel</t>
  </si>
  <si>
    <t>Projektant</t>
  </si>
  <si>
    <t>Zhotovitel</t>
  </si>
  <si>
    <t>Rozpočet číslo</t>
  </si>
  <si>
    <t>Zpracoval</t>
  </si>
  <si>
    <t>Dne</t>
  </si>
  <si>
    <t>Položek</t>
  </si>
  <si>
    <t>Landa</t>
  </si>
  <si>
    <t>Měrné a účelové jednotky</t>
  </si>
  <si>
    <t>Počet</t>
  </si>
  <si>
    <t>Náklady / 1 m.j.</t>
  </si>
  <si>
    <t xml:space="preserve">  Rozpočtové náklady v  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</si>
  <si>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</si>
  <si>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</si>
  <si>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</si>
  <si>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</si>
  <si>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</si>
  <si>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</si>
  <si>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</si>
  <si>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</si>
  <si>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</si>
  <si>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</si>
  <si>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</si>
  <si>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</si>
  <si>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</si>
  <si>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</si>
  <si>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</si>
  <si>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</si>
  <si>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</si>
  <si>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</si>
  <si>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</si>
  <si>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 ř. 1-6 )</t>
  </si>
  <si>
    <t>DN ( ř. 8-11 )</t>
  </si>
  <si>
    <t>NUS ( ř. 13-18 )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</si>
  <si>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</si>
  <si>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</si>
  <si>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</si>
  <si>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</si>
  <si>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</si>
  <si>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</si>
  <si>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</si>
  <si>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</si>
  <si>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</si>
  <si>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</si>
  <si>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</si>
  <si>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</si>
  <si>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</si>
  <si>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</si>
  <si>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</si>
  <si>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>ROZPOČET</t>
  </si>
  <si>
    <t>STAVBA:</t>
  </si>
  <si>
    <t xml:space="preserve">JKSO : </t>
  </si>
  <si>
    <t>Objekt :</t>
  </si>
  <si>
    <t xml:space="preserve">EČO : </t>
  </si>
  <si>
    <t xml:space="preserve">Objednavatel : </t>
  </si>
  <si>
    <t>Zpracoval :</t>
  </si>
  <si>
    <t xml:space="preserve">Zhotovitel : </t>
  </si>
  <si>
    <t xml:space="preserve">Datum : </t>
  </si>
  <si>
    <t>P.Č.</t>
  </si>
  <si>
    <t>KCN</t>
  </si>
  <si>
    <t>Kód položky</t>
  </si>
  <si>
    <t>Popis položky</t>
  </si>
  <si>
    <t>Množství celkem</t>
  </si>
  <si>
    <t>Cena jednotková</t>
  </si>
  <si>
    <t>Cena celkem</t>
  </si>
  <si>
    <t>Figura</t>
  </si>
  <si>
    <t>Výkaz výměr</t>
  </si>
  <si>
    <t>DIČ</t>
  </si>
  <si>
    <t>003-LEŠENÍ</t>
  </si>
  <si>
    <t>941941041</t>
  </si>
  <si>
    <t>MTŽ LEŠENÍ 1 ŘAD S PODL Š1,2M H10M</t>
  </si>
  <si>
    <t>M2</t>
  </si>
  <si>
    <t>1/P</t>
  </si>
  <si>
    <t>003</t>
  </si>
  <si>
    <t>941941291</t>
  </si>
  <si>
    <t>PŘÍPL ZKD MĚS POUŽ LEŠ K CENĚ 1041</t>
  </si>
  <si>
    <t>2/P</t>
  </si>
  <si>
    <t>949101111</t>
  </si>
  <si>
    <t>LEŠENÍ POMOCNÉ POZEM STAVBY V 1,9M</t>
  </si>
  <si>
    <t>3/P</t>
  </si>
  <si>
    <t>941941841</t>
  </si>
  <si>
    <t>DMTŽ LEŠENÍ 1 ŘAD S PODL Š1,2M H10M</t>
  </si>
  <si>
    <t>4/P</t>
  </si>
  <si>
    <t>003-LEŠENÍ CELKEM</t>
  </si>
  <si>
    <t>011-BĚŽNÉ STAVEBNÍ PRÁCE</t>
  </si>
  <si>
    <t>311238148</t>
  </si>
  <si>
    <t>ZEĎ NOS VNI 30 PTH BROUŠ P10 PĚNA</t>
  </si>
  <si>
    <t>5/P</t>
  </si>
  <si>
    <t>011</t>
  </si>
  <si>
    <t>610991111</t>
  </si>
  <si>
    <t>ZAKRÝVÁNÍ VÝPLNÍ OTVORY/KCE FOLIE</t>
  </si>
  <si>
    <t>6/P</t>
  </si>
  <si>
    <t>629991012</t>
  </si>
  <si>
    <t>ZAKRYTÍ OTVOR FÓLIE NA LIŠTU</t>
  </si>
  <si>
    <t>7/P</t>
  </si>
  <si>
    <t>622711124</t>
  </si>
  <si>
    <t>8/P</t>
  </si>
  <si>
    <t>622716224</t>
  </si>
  <si>
    <t>103/P</t>
  </si>
  <si>
    <t>622732113</t>
  </si>
  <si>
    <t>M</t>
  </si>
  <si>
    <t>9/P</t>
  </si>
  <si>
    <t>622716213</t>
  </si>
  <si>
    <t>104/P</t>
  </si>
  <si>
    <t>622751324</t>
  </si>
  <si>
    <t>KZS LIŠTA SOKLOVÁ AL TL 1MM Š 143MM</t>
  </si>
  <si>
    <t>10/P</t>
  </si>
  <si>
    <t>622752135</t>
  </si>
  <si>
    <t>KZS LIŠTA ROH SOKL PVC+OKAPNIČKA</t>
  </si>
  <si>
    <t>11/P</t>
  </si>
  <si>
    <t>622752231</t>
  </si>
  <si>
    <t>KZS LIŠTA ROH PVC+TKANINA 10X10MM</t>
  </si>
  <si>
    <t>12/P</t>
  </si>
  <si>
    <t>622755111</t>
  </si>
  <si>
    <t>KZS LIŠTA PŘIPOJOVACÍ PVC PARAPET</t>
  </si>
  <si>
    <t>13/P</t>
  </si>
  <si>
    <t>622143004</t>
  </si>
  <si>
    <t>MTŽ OMÍTKOVÝ ZAČIŠŤOVACÍ PROFIL</t>
  </si>
  <si>
    <t>14/P</t>
  </si>
  <si>
    <t>590515170</t>
  </si>
  <si>
    <t>15/M</t>
  </si>
  <si>
    <t>622131121</t>
  </si>
  <si>
    <t>PENETRACE ASN VNĚ STĚNA RUČNĚ</t>
  </si>
  <si>
    <t>16/P</t>
  </si>
  <si>
    <t>622531011</t>
  </si>
  <si>
    <t>SILIKON ZRN OMÍTKA 1,5MM VNĚ STĚNA</t>
  </si>
  <si>
    <t>17/P</t>
  </si>
  <si>
    <t>621131121</t>
  </si>
  <si>
    <t>PENETRACE ASN VNĚ PODHLED RUČNĚ</t>
  </si>
  <si>
    <t>18/P</t>
  </si>
  <si>
    <t>621531011</t>
  </si>
  <si>
    <t>SILIKON ZRN OMÍTKA 1,5MM VNĚ PODHL</t>
  </si>
  <si>
    <t>19/P</t>
  </si>
  <si>
    <t>632451024</t>
  </si>
  <si>
    <t>VYROV POTĚR TL -5CM MC15 PÁS</t>
  </si>
  <si>
    <t>20/P</t>
  </si>
  <si>
    <t>644941111</t>
  </si>
  <si>
    <t>OSAZENÍ VENTILAČNÍ MŘÍŽKA -15X15CM</t>
  </si>
  <si>
    <t>KUS</t>
  </si>
  <si>
    <t>21/P</t>
  </si>
  <si>
    <t>553414600</t>
  </si>
  <si>
    <t>PRŮVĚTR AL MŘÍŽ MOSAZ SÍŤ 15X15CM</t>
  </si>
  <si>
    <t>22/M</t>
  </si>
  <si>
    <t>644941121</t>
  </si>
  <si>
    <t>MTŽ PRŮCHODKY K MŘÍŽCE</t>
  </si>
  <si>
    <t>23/P</t>
  </si>
  <si>
    <t>286105270</t>
  </si>
  <si>
    <t>TRUBKA PVC ODPAD ROVNÁ D160X3,2</t>
  </si>
  <si>
    <t>24/M</t>
  </si>
  <si>
    <t>956951114</t>
  </si>
  <si>
    <t>DŘEVĚNÁ LAŤ 5X5CM DO BETONU</t>
  </si>
  <si>
    <t>25/P</t>
  </si>
  <si>
    <t>998011002</t>
  </si>
  <si>
    <t>PŘESUN HMOT BUDOVA ZDĚNÁ V -12M</t>
  </si>
  <si>
    <t>T</t>
  </si>
  <si>
    <t>26/P</t>
  </si>
  <si>
    <t>011-BĚŽNÉ STAVEBNÍ PRÁCE CELKEM</t>
  </si>
  <si>
    <t>013-BOURÁNÍ KONSTRUKCÍ</t>
  </si>
  <si>
    <t>968061112</t>
  </si>
  <si>
    <t>VYVĚŠENÍ DŘ KŘÍD OKEN &lt;1,5M2</t>
  </si>
  <si>
    <t>27/P</t>
  </si>
  <si>
    <t>013</t>
  </si>
  <si>
    <t>968061113</t>
  </si>
  <si>
    <t>VYVĚŠENÍ DŘ KŘÍD OKEN &gt;1,5M2</t>
  </si>
  <si>
    <t>28/P</t>
  </si>
  <si>
    <t>968071126</t>
  </si>
  <si>
    <t>VYVĚŠENÍ KOV DVEŘÍ &gt;2M2</t>
  </si>
  <si>
    <t>29/P</t>
  </si>
  <si>
    <t>968062374</t>
  </si>
  <si>
    <t>VYB OKEN+KŘ RÁM DŘ ZDVOJ -1M2</t>
  </si>
  <si>
    <t>30/P</t>
  </si>
  <si>
    <t>968062376</t>
  </si>
  <si>
    <t>VYB OKEN+KŘ RÁM DŘ ZDVOJ -4M2</t>
  </si>
  <si>
    <t>31/P</t>
  </si>
  <si>
    <t>968072456</t>
  </si>
  <si>
    <t>VYB DVEŘNÍ ZÁRUB KOV 2M2-</t>
  </si>
  <si>
    <t>32/P</t>
  </si>
  <si>
    <t>968072641</t>
  </si>
  <si>
    <t>VYB STĚN KOV PLNÉ I ZASKLENÉ</t>
  </si>
  <si>
    <t>33/P</t>
  </si>
  <si>
    <t>962081131</t>
  </si>
  <si>
    <t>BOUR PŘÍČ TVÁRNICE SKLO TL10CM</t>
  </si>
  <si>
    <t>34/P</t>
  </si>
  <si>
    <t>967031132</t>
  </si>
  <si>
    <t>PŘISEKÁNÍ ROV OST CI MV,MVC</t>
  </si>
  <si>
    <t>35/P</t>
  </si>
  <si>
    <t>967042712</t>
  </si>
  <si>
    <t>PŘISEKÁNÍ ZDI KAM BET PLOŠNÉ TL -10CM</t>
  </si>
  <si>
    <t>36/P</t>
  </si>
  <si>
    <t>976074121</t>
  </si>
  <si>
    <t>VYBOUR KOTEV ŽELEZA ZDI CI</t>
  </si>
  <si>
    <t>37/P</t>
  </si>
  <si>
    <t>979082111</t>
  </si>
  <si>
    <t>VNITROSTAV DOPRAVA SUTI DO 10M</t>
  </si>
  <si>
    <t>38/P</t>
  </si>
  <si>
    <t>979082121</t>
  </si>
  <si>
    <t>VNITROSTAV DOPRAVA SUTI ZKD 5M</t>
  </si>
  <si>
    <t>39/P</t>
  </si>
  <si>
    <t>979081111</t>
  </si>
  <si>
    <t>ODVOZ SUTI NA SKLÁDKU DO 1KM</t>
  </si>
  <si>
    <t>40/P</t>
  </si>
  <si>
    <t>979081121</t>
  </si>
  <si>
    <t>ODVOZ SUTI NA SKLÁDKU ZKD 1KM</t>
  </si>
  <si>
    <t>41/P</t>
  </si>
  <si>
    <t>979098232</t>
  </si>
  <si>
    <t>SKLÁDKOVNÉ NETŘÍDĚNÝ STAVEBNÍ ODPAD</t>
  </si>
  <si>
    <t>42/P</t>
  </si>
  <si>
    <t>013-BOURÁNÍ KONSTRUKCÍ CELKEM</t>
  </si>
  <si>
    <t>014-UDRŽOVÁNÍ A OPRAVY</t>
  </si>
  <si>
    <t>612425921</t>
  </si>
  <si>
    <t>OMÍT VNI OSTĚNÍ OKNA DVEŘ VÁP HLAD</t>
  </si>
  <si>
    <t>43/P</t>
  </si>
  <si>
    <t>014</t>
  </si>
  <si>
    <t>612425931</t>
  </si>
  <si>
    <t>OMÍT VNI OSTĚNÍ OKNA DVEŘ VÁP ŠTUK</t>
  </si>
  <si>
    <t>44/P</t>
  </si>
  <si>
    <t>612409991</t>
  </si>
  <si>
    <t>ZAČIŠTĚNÍ OMÍTEK KOLEM OKEN APOD</t>
  </si>
  <si>
    <t>45/P</t>
  </si>
  <si>
    <t>629995101</t>
  </si>
  <si>
    <t>OČIŠTĚNÍ VNĚ POVRCH OMYTÍ TLAK VODA</t>
  </si>
  <si>
    <t>46/P</t>
  </si>
  <si>
    <t>014-UDRŽOVÁNÍ A OPRAVY CELKEM</t>
  </si>
  <si>
    <t>HSV  CELKEM</t>
  </si>
  <si>
    <t>712-POVLAKOVÉ KRYTINY</t>
  </si>
  <si>
    <t>712361705</t>
  </si>
  <si>
    <t>IZOL STŘECH -10° FOLIE SVAŘ SPOJE</t>
  </si>
  <si>
    <t>47/P</t>
  </si>
  <si>
    <t>712</t>
  </si>
  <si>
    <t>283220400</t>
  </si>
  <si>
    <t>FOLIE HYDRIZOL DEKPLAN 76 TL.1,5MM</t>
  </si>
  <si>
    <t>48/M</t>
  </si>
  <si>
    <t>712363103</t>
  </si>
  <si>
    <t>UKOTVENÍ FÓLIE TAL HM BET/ŽELBET</t>
  </si>
  <si>
    <t>49/P</t>
  </si>
  <si>
    <t>590513470</t>
  </si>
  <si>
    <t>HMOŽDINKA  TID 8/60 - 235</t>
  </si>
  <si>
    <t>50/M</t>
  </si>
  <si>
    <t>712391171</t>
  </si>
  <si>
    <t>IZOL STŘECH -10° TEXTILIE PODKLAD.</t>
  </si>
  <si>
    <t>51/P</t>
  </si>
  <si>
    <t>673905180</t>
  </si>
  <si>
    <t>GEOTEXTILIE NETKANÁ FILTEK-V 120G/M2</t>
  </si>
  <si>
    <t>52/M</t>
  </si>
  <si>
    <t>712363302</t>
  </si>
  <si>
    <t>ALKORPLAN DÉLKY 2M VNITŘNÍ KOUT 100</t>
  </si>
  <si>
    <t>53/P</t>
  </si>
  <si>
    <t>712363303</t>
  </si>
  <si>
    <t>ALKORPLAN DÉLKY 2M VNĚJŠÍ KOUT 100</t>
  </si>
  <si>
    <t>54/P</t>
  </si>
  <si>
    <t>712363307</t>
  </si>
  <si>
    <t>ALKORPLAN DÉLKY 2M OKAPNICE 250</t>
  </si>
  <si>
    <t>55/P</t>
  </si>
  <si>
    <t>712363308</t>
  </si>
  <si>
    <t>ALKORPLAN DÉLKY 2M ZÁV LIŠTA 250</t>
  </si>
  <si>
    <t>56/P</t>
  </si>
  <si>
    <t>998712102</t>
  </si>
  <si>
    <t>PŘESUN HMOT POVL KRYTINA OBJEKT V -12M</t>
  </si>
  <si>
    <t>57/P</t>
  </si>
  <si>
    <t>712-POVLAKOVÉ KRYTINY CELKEM</t>
  </si>
  <si>
    <t>713-IZOLACE TEPELNÉ</t>
  </si>
  <si>
    <t>713141131</t>
  </si>
  <si>
    <t>IZOL TEP STŘECH PL LEPENÁ STUD 1VRS</t>
  </si>
  <si>
    <t>58/P</t>
  </si>
  <si>
    <t>713</t>
  </si>
  <si>
    <t>283700020</t>
  </si>
  <si>
    <t>M3</t>
  </si>
  <si>
    <t>59/M</t>
  </si>
  <si>
    <t>713131141</t>
  </si>
  <si>
    <t>IZOL TEP STĚN A ZÁKL LEPENÍM PLOŠNĚ</t>
  </si>
  <si>
    <t>60/P</t>
  </si>
  <si>
    <t>283763510</t>
  </si>
  <si>
    <t>61/M</t>
  </si>
  <si>
    <t>998713102</t>
  </si>
  <si>
    <t>PŘESUN HMOT TEP IZOLACE OBJEKT V -12M</t>
  </si>
  <si>
    <t>62/P</t>
  </si>
  <si>
    <t>713-IZOLACE TEPELNÉ CELKEM</t>
  </si>
  <si>
    <t>762-KONSTRUKCE TESAŘSKÉ</t>
  </si>
  <si>
    <t>762341047</t>
  </si>
  <si>
    <t>BEDNĚNÍ STŘECH OSB 25 P+D NA ROŠT</t>
  </si>
  <si>
    <t>63/P</t>
  </si>
  <si>
    <t>762</t>
  </si>
  <si>
    <t>998762102</t>
  </si>
  <si>
    <t>PŘESUN HMOT TESAŘSKÉ KCE OBJEKT V -12M</t>
  </si>
  <si>
    <t>64/P</t>
  </si>
  <si>
    <t>762-KONSTRUKCE TESAŘSKÉ CELKEM</t>
  </si>
  <si>
    <t>764-KONSTRUKCE KLEMPÍŘSKÉ</t>
  </si>
  <si>
    <t>764394240</t>
  </si>
  <si>
    <t>STŘ PRVKY PZ8-PODKLADNÍ PÁS RŠ250</t>
  </si>
  <si>
    <t>65/P</t>
  </si>
  <si>
    <t>764</t>
  </si>
  <si>
    <t>764222530</t>
  </si>
  <si>
    <t>OPLECH TIZN OKAP TVRDÁ KRYT RŠ 400</t>
  </si>
  <si>
    <t>66/P</t>
  </si>
  <si>
    <t>764251505</t>
  </si>
  <si>
    <t>ŽLAB TIZN PODOKAPNÍ 4HRAN RŠ 400</t>
  </si>
  <si>
    <t>67/P</t>
  </si>
  <si>
    <t>764259532</t>
  </si>
  <si>
    <t>ŽLAB ZNTI KOTLÍK 4HRAN 200X300X400</t>
  </si>
  <si>
    <t>68/P</t>
  </si>
  <si>
    <t>764551503</t>
  </si>
  <si>
    <t>ODPADNÍ TROUBY TIZN ČTVERCOVÉ 120</t>
  </si>
  <si>
    <t>69/P</t>
  </si>
  <si>
    <t>764291530</t>
  </si>
  <si>
    <t>STŘEŠ PRVKY TIZN ZÁVĚT LIŠTA RŠ 400</t>
  </si>
  <si>
    <t>70/P</t>
  </si>
  <si>
    <t>764530550</t>
  </si>
  <si>
    <t>OPLECHOVÁNÍ TIZN ZDÍ RŠ 600</t>
  </si>
  <si>
    <t>71/P</t>
  </si>
  <si>
    <t>764510560</t>
  </si>
  <si>
    <t>OPLECHOVÁNÍ PARAPETŮ TIZN RŠ 400</t>
  </si>
  <si>
    <t>72/P</t>
  </si>
  <si>
    <t>998764102</t>
  </si>
  <si>
    <t>PŘESUN HMOT KLEMPÍŘ KCE OBJEKT V -12M</t>
  </si>
  <si>
    <t>73/P</t>
  </si>
  <si>
    <t>764410850</t>
  </si>
  <si>
    <t>DMTŽ OPLECH PARAPETU RŠ -330</t>
  </si>
  <si>
    <t>74/P</t>
  </si>
  <si>
    <t>764352810</t>
  </si>
  <si>
    <t>DMTŽ ŽLAB PODOK PŮLKR ROV RŠ330-30°</t>
  </si>
  <si>
    <t>75/P</t>
  </si>
  <si>
    <t>764454802</t>
  </si>
  <si>
    <t>DMTŽ TROUBY KRUHOVÉ D 120MM</t>
  </si>
  <si>
    <t>76/P</t>
  </si>
  <si>
    <t>764430840</t>
  </si>
  <si>
    <t>DMTŽ OPLECHOVÁNÍ ZDÍ RŠ -500</t>
  </si>
  <si>
    <t>77/P</t>
  </si>
  <si>
    <t>764323840</t>
  </si>
  <si>
    <t>DMTŽ OPLECH OKAP LEPEN KRYT RŠ 400</t>
  </si>
  <si>
    <t>78/P</t>
  </si>
  <si>
    <t>764-KONSTRUKCE KLEMPÍŘSKÉ CELKEM</t>
  </si>
  <si>
    <t>766-KONSTRUKCE TRUHLÁŘSKÉ - MONTÁŽ</t>
  </si>
  <si>
    <t>766621001</t>
  </si>
  <si>
    <t>DODÁVKA+MONTÁŽ OKNA PLASTOVÁ BÍLÁ Uw=&lt;1,2</t>
  </si>
  <si>
    <t>79/A</t>
  </si>
  <si>
    <t>766</t>
  </si>
  <si>
    <t>766661001</t>
  </si>
  <si>
    <t>DOD+MTŽ DVEŘE A STĚNY PLASTOVÉ BÍLÉ Ud=&lt;1,7</t>
  </si>
  <si>
    <t>80/A</t>
  </si>
  <si>
    <t>766441811</t>
  </si>
  <si>
    <t>DMTŽ PARAPET DESKA Š -30CM DL -1M</t>
  </si>
  <si>
    <t>81/P</t>
  </si>
  <si>
    <t>766441821</t>
  </si>
  <si>
    <t>DMTŽ PARAPET DESKA Š -30CM DL 1M-</t>
  </si>
  <si>
    <t>82/P</t>
  </si>
  <si>
    <t>766692911</t>
  </si>
  <si>
    <t>VÝMĚNA DŘEV PARAPET Š-30CM DL -1,0M</t>
  </si>
  <si>
    <t>83/P</t>
  </si>
  <si>
    <t>766692912</t>
  </si>
  <si>
    <t>VÝMĚNA DŘEV PARAPET Š-30CM DL -1,6M</t>
  </si>
  <si>
    <t>84/P</t>
  </si>
  <si>
    <t>766692913</t>
  </si>
  <si>
    <t>VÝMĚNA DŘEV PARAPET Š-30CM DL -2,6M</t>
  </si>
  <si>
    <t>85/P</t>
  </si>
  <si>
    <t>607941030</t>
  </si>
  <si>
    <t>DESKY PARAPETNÍ POSTFORMING 300MM</t>
  </si>
  <si>
    <t>86/M</t>
  </si>
  <si>
    <t>607941200</t>
  </si>
  <si>
    <t>KONCOVKA PVC K PARAPETŮM 200MM</t>
  </si>
  <si>
    <t>87/M</t>
  </si>
  <si>
    <t>766-KONSTRUKCE TRUHLÁŘSKÉ - MONTÁŽ CELKEM</t>
  </si>
  <si>
    <t>767-KOVOVÉ DOPLŇKOVÉ KONSTRUKCE</t>
  </si>
  <si>
    <t>767833100</t>
  </si>
  <si>
    <t>DTŽ+ÚPRAVA KOTVENÍ+MTŽ ŽEBŘÍK NA STŘECHU</t>
  </si>
  <si>
    <t>88/A</t>
  </si>
  <si>
    <t>767</t>
  </si>
  <si>
    <t>767-KOVOVÉ DOPLŇKOVÉ KONSTRUKCE CELKEM</t>
  </si>
  <si>
    <t>771-PODLAHY KERAMICKÉ</t>
  </si>
  <si>
    <t>998771102</t>
  </si>
  <si>
    <t>PŘESUN HMOT PODL DLAŽBA OBJEKT V -12M</t>
  </si>
  <si>
    <t>89/P</t>
  </si>
  <si>
    <t>771</t>
  </si>
  <si>
    <t>771573916</t>
  </si>
  <si>
    <t>OPR DLAŽBA KERAMIKA LEPENÍ -25KS/M2</t>
  </si>
  <si>
    <t>90/P</t>
  </si>
  <si>
    <t>597614320</t>
  </si>
  <si>
    <t>DLAŽDICE KERAMICKÉ - JAKO PŮVODNÍ</t>
  </si>
  <si>
    <t>91/M</t>
  </si>
  <si>
    <t>771-PODLAHY KERAMICKÉ CELKEM</t>
  </si>
  <si>
    <t>783-NÁTĚRY</t>
  </si>
  <si>
    <t>783626200</t>
  </si>
  <si>
    <t>NÁTĚR SYNT TRUH KCE 2X LAZURA LAK</t>
  </si>
  <si>
    <t>92/P</t>
  </si>
  <si>
    <t>783</t>
  </si>
  <si>
    <t>783225600</t>
  </si>
  <si>
    <t>NÁTĚR SYNTET KDK TEBAS 2X EMAIL</t>
  </si>
  <si>
    <t>93/P</t>
  </si>
  <si>
    <t>783601815</t>
  </si>
  <si>
    <t>ODSTRAŇ NÁTĚR DŘEV OBKLAD OBROUŠENÍ</t>
  </si>
  <si>
    <t>94/P</t>
  </si>
  <si>
    <t>783201811</t>
  </si>
  <si>
    <t>ODSTRANĚNÍ NÁTĚRU ZK OŠKRABÁNÍM</t>
  </si>
  <si>
    <t>95/P</t>
  </si>
  <si>
    <t>783-NÁTĚRY CELKEM</t>
  </si>
  <si>
    <t>784-MALBY A TAPETOVÁNÍ</t>
  </si>
  <si>
    <t>784453631</t>
  </si>
  <si>
    <t>MALBA 2XDISP PRIMALEX OT BÍLÁ M-3,8</t>
  </si>
  <si>
    <t>96/P</t>
  </si>
  <si>
    <t>784</t>
  </si>
  <si>
    <t>784121001</t>
  </si>
  <si>
    <t>OŠKRABÁNÍ MALBY V MÍSNOSTECH VÝŠKY DO 3,80 M</t>
  </si>
  <si>
    <t>97/P</t>
  </si>
  <si>
    <t>784171001</t>
  </si>
  <si>
    <t>OLEPOVÁNÍ VNITŘNÍCH PLOCH PÁSKOU MÍST -3,8M</t>
  </si>
  <si>
    <t>98/P</t>
  </si>
  <si>
    <t>627501200</t>
  </si>
  <si>
    <t>PÁSKA KREPOVÁ  1 STR LEPÍCÍ Š.5CM/50M</t>
  </si>
  <si>
    <t>99/M</t>
  </si>
  <si>
    <t>784171101</t>
  </si>
  <si>
    <t>ZAKRYTÍ VNITŘ PODLAH VČETNĚ POZDĚJŠÍHO ODKRYT</t>
  </si>
  <si>
    <t>100/P</t>
  </si>
  <si>
    <t>283232210</t>
  </si>
  <si>
    <t>FOLIE PE 0,05/0,1/0,15/0,2 S200</t>
  </si>
  <si>
    <t>KG</t>
  </si>
  <si>
    <t>101/M</t>
  </si>
  <si>
    <t>784-MALBY A TAPETOVÁNÍ CELKEM</t>
  </si>
  <si>
    <t>PSV  CELKEM</t>
  </si>
  <si>
    <t>M155-Elektromontáže</t>
  </si>
  <si>
    <t>210220102</t>
  </si>
  <si>
    <t>DTŽ+ÚPRAVA+MTŽ HROMOSVODY + PODPĚRY + REVIZE</t>
  </si>
  <si>
    <t>KPL</t>
  </si>
  <si>
    <t>102/A</t>
  </si>
  <si>
    <t>155</t>
  </si>
  <si>
    <t>M155-Elektromontáže CELKEM</t>
  </si>
  <si>
    <t>MONTÁŽE CELKEM</t>
  </si>
  <si>
    <t>OBJEKT Celkem bez DPH</t>
  </si>
  <si>
    <t>STADION V KOSTELCI NAD ORLICÍ</t>
  </si>
  <si>
    <t>SO 01-STAVEBNÍ ÚPRAVY OBJEKTU ZÁZEMÍ A ŠATEN</t>
  </si>
  <si>
    <t>MĚSTO KOSTELEC NAD ORLICÍ</t>
  </si>
  <si>
    <t>ING.LUBOMÍR DĚDEK, ING.ARCH.A.SKALICKÝ</t>
  </si>
  <si>
    <t xml:space="preserve">31.942 </t>
  </si>
  <si>
    <t xml:space="preserve">SOUČET OBJEKT : </t>
  </si>
  <si>
    <t xml:space="preserve">. </t>
  </si>
  <si>
    <t xml:space="preserve">SOUČET KATALOG VČ. PŘIRÁŽEK : </t>
  </si>
  <si>
    <t xml:space="preserve">ELEKTROMONTÁŽE M 21 </t>
  </si>
  <si>
    <t>SOUČET 155</t>
  </si>
  <si>
    <t xml:space="preserve">SOUČET ODDÍL : </t>
  </si>
  <si>
    <t>.</t>
  </si>
  <si>
    <t>1.000</t>
  </si>
  <si>
    <t>104/A</t>
  </si>
  <si>
    <t xml:space="preserve">VEDENÍ UZEMŇOVACÍ </t>
  </si>
  <si>
    <t>ODDÍL :</t>
  </si>
  <si>
    <t xml:space="preserve">KATALOG : </t>
  </si>
  <si>
    <t xml:space="preserve">MONTÁŽE </t>
  </si>
  <si>
    <t xml:space="preserve">0.202 </t>
  </si>
  <si>
    <t xml:space="preserve">MALBY A TAPETY </t>
  </si>
  <si>
    <t>SOUČET 784</t>
  </si>
  <si>
    <t>SOUČET ČÁST :</t>
  </si>
  <si>
    <t>0.003</t>
  </si>
  <si>
    <t>0.001</t>
  </si>
  <si>
    <t>3.000</t>
  </si>
  <si>
    <t>103/M</t>
  </si>
  <si>
    <t>50.000</t>
  </si>
  <si>
    <t>102/P</t>
  </si>
  <si>
    <t>0.002</t>
  </si>
  <si>
    <t>0.000</t>
  </si>
  <si>
    <t>150.000</t>
  </si>
  <si>
    <t>PÁSKA KREPOVÁ 1 STR LEPÍCÍ Š.5CM/50M</t>
  </si>
  <si>
    <t xml:space="preserve">17.260 </t>
  </si>
  <si>
    <t xml:space="preserve">(3.88+(2.6+2.15))*2 </t>
  </si>
  <si>
    <t xml:space="preserve">STĚNY VSTUPNÍ </t>
  </si>
  <si>
    <t xml:space="preserve">17.380 </t>
  </si>
  <si>
    <t xml:space="preserve">((1.9+2*2.6)+(1.1+2*2.02)*2) </t>
  </si>
  <si>
    <t xml:space="preserve">DVEŘE VCHODOVÉ </t>
  </si>
  <si>
    <t xml:space="preserve">11.800 </t>
  </si>
  <si>
    <t xml:space="preserve">(2.4+(1.5+2))*2 </t>
  </si>
  <si>
    <t xml:space="preserve">65.300 </t>
  </si>
  <si>
    <t xml:space="preserve">((1.9*2+1.75*6+1.5*6)+28*1.5) </t>
  </si>
  <si>
    <t xml:space="preserve">16.200 </t>
  </si>
  <si>
    <t xml:space="preserve">MĚNĚNÉ ((0.9*3)*6) </t>
  </si>
  <si>
    <t xml:space="preserve">OTVORY 1+2.NP </t>
  </si>
  <si>
    <t xml:space="preserve">množství </t>
  </si>
  <si>
    <t xml:space="preserve">výpočet </t>
  </si>
  <si>
    <t xml:space="preserve">VÝKAZ VÝMĚR - figura </t>
  </si>
  <si>
    <t>127.940</t>
  </si>
  <si>
    <t>0.150</t>
  </si>
  <si>
    <t>99/P</t>
  </si>
  <si>
    <t xml:space="preserve">150.000 </t>
  </si>
  <si>
    <t xml:space="preserve">VYMĚNĚNÝCH CCA 150M2 </t>
  </si>
  <si>
    <t xml:space="preserve">KOLEM OTVORŮ </t>
  </si>
  <si>
    <t>0.047</t>
  </si>
  <si>
    <t xml:space="preserve">MALBY </t>
  </si>
  <si>
    <t xml:space="preserve">A01 </t>
  </si>
  <si>
    <t>ČÁST :</t>
  </si>
  <si>
    <t>KATALOG :</t>
  </si>
  <si>
    <t xml:space="preserve">0.014 </t>
  </si>
  <si>
    <t xml:space="preserve">NÁTĚRY </t>
  </si>
  <si>
    <t>SOUČET 783</t>
  </si>
  <si>
    <t xml:space="preserve">5.000 </t>
  </si>
  <si>
    <t xml:space="preserve">(5*0.5)*2 </t>
  </si>
  <si>
    <t xml:space="preserve">ŽEBŘÍK NA STŘEC </t>
  </si>
  <si>
    <t>5.000</t>
  </si>
  <si>
    <t xml:space="preserve">43.428 </t>
  </si>
  <si>
    <t xml:space="preserve">(16.54+1.6*2)*1.1*2 </t>
  </si>
  <si>
    <t xml:space="preserve">ZÁBRADLÍ BALKON </t>
  </si>
  <si>
    <t xml:space="preserve">17.766 </t>
  </si>
  <si>
    <t xml:space="preserve">(16.54+1.6*2)*0.9 </t>
  </si>
  <si>
    <t xml:space="preserve">FÁSADA </t>
  </si>
  <si>
    <t>61.194</t>
  </si>
  <si>
    <t xml:space="preserve">B01 </t>
  </si>
  <si>
    <t>0.013</t>
  </si>
  <si>
    <t xml:space="preserve">0.184 </t>
  </si>
  <si>
    <t>PODLAHY Z DLAŽDIC OBKLAD KERAM</t>
  </si>
  <si>
    <t>SOUČET 771</t>
  </si>
  <si>
    <t xml:space="preserve">3.880 </t>
  </si>
  <si>
    <t xml:space="preserve">(3.88*2)*0.5 </t>
  </si>
  <si>
    <t xml:space="preserve">3.000 </t>
  </si>
  <si>
    <t xml:space="preserve">(1.9*2+1.1*2)*0.5 </t>
  </si>
  <si>
    <t>0.139</t>
  </si>
  <si>
    <t>0.019</t>
  </si>
  <si>
    <t>7.224</t>
  </si>
  <si>
    <t>93/M</t>
  </si>
  <si>
    <t xml:space="preserve">97.000 </t>
  </si>
  <si>
    <t xml:space="preserve">(3.88*2)*0.5/(0.2*0.2) </t>
  </si>
  <si>
    <t xml:space="preserve">75.000 </t>
  </si>
  <si>
    <t xml:space="preserve">(1.9*2+1.1*2)*0.5/(0.2*0.2) </t>
  </si>
  <si>
    <t>0.045</t>
  </si>
  <si>
    <t>172.000</t>
  </si>
  <si>
    <t xml:space="preserve">PODLAHY Z DLAŽDIC </t>
  </si>
  <si>
    <t xml:space="preserve">C01 </t>
  </si>
  <si>
    <t>0.184</t>
  </si>
  <si>
    <t>91/P</t>
  </si>
  <si>
    <t xml:space="preserve">PODLAHY Z DLAŽDIC OBKLAD KERAM </t>
  </si>
  <si>
    <t>KOVOVÉ STAVEB.DOPLŇ.KONSTRUKCE</t>
  </si>
  <si>
    <t>SOUČET 767</t>
  </si>
  <si>
    <t>90/A</t>
  </si>
  <si>
    <t xml:space="preserve">KOVOVÉ STAVEBNÍ DOPLŇKOVÉ KOSTRUKCE </t>
  </si>
  <si>
    <t xml:space="preserve">KOVOVÉ STAVEB.DOPLŇ.KONSTRUKCE </t>
  </si>
  <si>
    <t xml:space="preserve">7.777 </t>
  </si>
  <si>
    <t xml:space="preserve">KONSTRUKCE TRUHLÁŘSKÉ </t>
  </si>
  <si>
    <t>SOUČET 766</t>
  </si>
  <si>
    <t xml:space="preserve">0.175 </t>
  </si>
  <si>
    <t>44.000</t>
  </si>
  <si>
    <t>89/M</t>
  </si>
  <si>
    <t xml:space="preserve">34.600 </t>
  </si>
  <si>
    <t xml:space="preserve">(0.95*6+1.95*2+1.8*6+1.55*6+2.45*2) </t>
  </si>
  <si>
    <t xml:space="preserve">PARAPETY OKEN </t>
  </si>
  <si>
    <t>0.173</t>
  </si>
  <si>
    <t>0.005</t>
  </si>
  <si>
    <t>34.600</t>
  </si>
  <si>
    <t>88/M</t>
  </si>
  <si>
    <t>10.000</t>
  </si>
  <si>
    <t>87/P</t>
  </si>
  <si>
    <t>6.000</t>
  </si>
  <si>
    <t>86/P</t>
  </si>
  <si>
    <t xml:space="preserve">28.900 </t>
  </si>
  <si>
    <t xml:space="preserve">(1.95*2+1.8*6+1.55*6+2.45*2) </t>
  </si>
  <si>
    <t>28.900</t>
  </si>
  <si>
    <t xml:space="preserve">5.700 </t>
  </si>
  <si>
    <t xml:space="preserve">0.95*6 </t>
  </si>
  <si>
    <t>5.700</t>
  </si>
  <si>
    <t xml:space="preserve">7.602 </t>
  </si>
  <si>
    <t xml:space="preserve">18.430 </t>
  </si>
  <si>
    <t xml:space="preserve">3.88*(2.6+2.15) </t>
  </si>
  <si>
    <t xml:space="preserve">STĚNY 1+2.NP </t>
  </si>
  <si>
    <t xml:space="preserve">9.384 </t>
  </si>
  <si>
    <t xml:space="preserve">(1.9*2.6)+(1.1*2.02)*2 </t>
  </si>
  <si>
    <t xml:space="preserve">DVEŘE 1.NP </t>
  </si>
  <si>
    <t>2.781</t>
  </si>
  <si>
    <t>0.100</t>
  </si>
  <si>
    <t>27.814</t>
  </si>
  <si>
    <t>DOD+MTŽ DVEŘE A STĚNY PLASTOVÉ BÍLÉ Ud=</t>
  </si>
  <si>
    <t>82/A</t>
  </si>
  <si>
    <t xml:space="preserve">8.400 </t>
  </si>
  <si>
    <t xml:space="preserve">(2.4*(1.5+2)) </t>
  </si>
  <si>
    <t xml:space="preserve">15.450 </t>
  </si>
  <si>
    <t xml:space="preserve">((1.9*2+1.75*2+1.5*2)*1.5) </t>
  </si>
  <si>
    <t xml:space="preserve">19.500 </t>
  </si>
  <si>
    <t xml:space="preserve">((1.75*4+1.5*4)*1.5) </t>
  </si>
  <si>
    <t xml:space="preserve">4.860 </t>
  </si>
  <si>
    <t xml:space="preserve">(0.9*0.9)*6 </t>
  </si>
  <si>
    <t xml:space="preserve">1+2.NP </t>
  </si>
  <si>
    <t>4.821</t>
  </si>
  <si>
    <t>48.210</t>
  </si>
  <si>
    <t>DODÁVKA+MONTÁŽ OKNA PLASTOVÁ BÍLÁ Uw=</t>
  </si>
  <si>
    <t>81/A</t>
  </si>
  <si>
    <t xml:space="preserve">0.581 </t>
  </si>
  <si>
    <t xml:space="preserve">KONSTRUKCE KLEMPÍŘSKÉ </t>
  </si>
  <si>
    <t>SOUČET 764</t>
  </si>
  <si>
    <t>26.650</t>
  </si>
  <si>
    <t>80/P</t>
  </si>
  <si>
    <t xml:space="preserve">49.850 </t>
  </si>
  <si>
    <t xml:space="preserve">(10.3+1.6)*2+26.05 </t>
  </si>
  <si>
    <t xml:space="preserve">ATIKA VRCH </t>
  </si>
  <si>
    <t>49.850</t>
  </si>
  <si>
    <t>79/P</t>
  </si>
  <si>
    <t>15.000</t>
  </si>
  <si>
    <t>29.000</t>
  </si>
  <si>
    <t xml:space="preserve">KLEMPÍŘSKÉ KONSTRUKCE </t>
  </si>
  <si>
    <t>0.581</t>
  </si>
  <si>
    <t xml:space="preserve">ZŘÍZ.KLEMPÍŘ.KONSTR.Z POVLAK.PLECH </t>
  </si>
  <si>
    <t xml:space="preserve">A09 </t>
  </si>
  <si>
    <t xml:space="preserve">0.448 </t>
  </si>
  <si>
    <t>0.071</t>
  </si>
  <si>
    <t xml:space="preserve">34.470 </t>
  </si>
  <si>
    <t xml:space="preserve">((10.58+1.6)*2+26.05-15.94) </t>
  </si>
  <si>
    <t>0.105</t>
  </si>
  <si>
    <t>34.470</t>
  </si>
  <si>
    <t>0.033</t>
  </si>
  <si>
    <t>16.540</t>
  </si>
  <si>
    <t>0.050</t>
  </si>
  <si>
    <t>0.006</t>
  </si>
  <si>
    <t>2.000</t>
  </si>
  <si>
    <t>0.089</t>
  </si>
  <si>
    <t>27.000</t>
  </si>
  <si>
    <t>0.094</t>
  </si>
  <si>
    <t>0.004</t>
  </si>
  <si>
    <t xml:space="preserve">ZŘÍZ.KLEMPÍŘ.KONSTR.ZINKOTITAN PL. </t>
  </si>
  <si>
    <t xml:space="preserve">A05 </t>
  </si>
  <si>
    <t xml:space="preserve">0.133 </t>
  </si>
  <si>
    <t xml:space="preserve">77.100 </t>
  </si>
  <si>
    <t xml:space="preserve">(26.65+10.3+1.6)*2 </t>
  </si>
  <si>
    <t xml:space="preserve">STŘECHA </t>
  </si>
  <si>
    <t>0.133</t>
  </si>
  <si>
    <t>77.100</t>
  </si>
  <si>
    <t xml:space="preserve">KLEMPÍŘSKÉ KONSTRUKCE Z POZINKOVANÉ </t>
  </si>
  <si>
    <t xml:space="preserve">0.246 </t>
  </si>
  <si>
    <t xml:space="preserve">KONSTRUKCE TESAŘSKÉ </t>
  </si>
  <si>
    <t>SOUČET 762</t>
  </si>
  <si>
    <t>0.246</t>
  </si>
  <si>
    <t xml:space="preserve">15.167 </t>
  </si>
  <si>
    <t xml:space="preserve">((10.58+1.6)*2+26.05-15.94)*0.44 </t>
  </si>
  <si>
    <t>0.016</t>
  </si>
  <si>
    <t>15.167</t>
  </si>
  <si>
    <t xml:space="preserve">1.664 </t>
  </si>
  <si>
    <t xml:space="preserve">IZOLACE TEPELNÉ </t>
  </si>
  <si>
    <t>SOUČET 713</t>
  </si>
  <si>
    <t>1.664</t>
  </si>
  <si>
    <t xml:space="preserve">IZOLACE TEPELNÉ BEŽ.KONSTRUKCÍ </t>
  </si>
  <si>
    <t xml:space="preserve">A06 </t>
  </si>
  <si>
    <t>0.010</t>
  </si>
  <si>
    <t>7.058</t>
  </si>
  <si>
    <t>63/M</t>
  </si>
  <si>
    <t xml:space="preserve">6.920 </t>
  </si>
  <si>
    <t xml:space="preserve">(0.95*6+1.95*2+1.8*6+1.55*6+2.45*2)*0.2 </t>
  </si>
  <si>
    <t>0.042</t>
  </si>
  <si>
    <t>6.920</t>
  </si>
  <si>
    <t xml:space="preserve">1.026 </t>
  </si>
  <si>
    <t xml:space="preserve">(12.04*2+26.05-15.94)*(0.5+0.1)/2*0.1 </t>
  </si>
  <si>
    <t xml:space="preserve">ATIKA SVISLE </t>
  </si>
  <si>
    <t xml:space="preserve">1.517 </t>
  </si>
  <si>
    <t xml:space="preserve">((10.58+1.6)*2+26.05-15.94)*0.44*0.1 </t>
  </si>
  <si>
    <t xml:space="preserve">4.081 </t>
  </si>
  <si>
    <t xml:space="preserve">(15.94*1.6)*0.16 </t>
  </si>
  <si>
    <t xml:space="preserve">NAD BALKONEM </t>
  </si>
  <si>
    <t xml:space="preserve">42.264 </t>
  </si>
  <si>
    <t xml:space="preserve">(26.05*10.14)*0.16 </t>
  </si>
  <si>
    <t xml:space="preserve">STŘECHA OBJEKTU </t>
  </si>
  <si>
    <t>1.247</t>
  </si>
  <si>
    <t>0.025</t>
  </si>
  <si>
    <t>49.866</t>
  </si>
  <si>
    <t xml:space="preserve">10.257 </t>
  </si>
  <si>
    <t xml:space="preserve">(12.04*2+26.05-15.94)*(0.5+0.1)/2 </t>
  </si>
  <si>
    <t xml:space="preserve">25.504 </t>
  </si>
  <si>
    <t xml:space="preserve">(15.94*1.6) </t>
  </si>
  <si>
    <t xml:space="preserve">264.147 </t>
  </si>
  <si>
    <t xml:space="preserve">(26.05*10.14) </t>
  </si>
  <si>
    <t>0.365</t>
  </si>
  <si>
    <t>315.075</t>
  </si>
  <si>
    <t xml:space="preserve">IZOLACE BĚŽNÝCH STAVEBNÍCH KONSTRUK </t>
  </si>
  <si>
    <t xml:space="preserve">0.879 </t>
  </si>
  <si>
    <t xml:space="preserve">POVLAKOVÉ KRYTINY </t>
  </si>
  <si>
    <t>SOUČET 712</t>
  </si>
  <si>
    <t xml:space="preserve">0.154 </t>
  </si>
  <si>
    <t>0.879</t>
  </si>
  <si>
    <t>59/P</t>
  </si>
  <si>
    <t xml:space="preserve">9.000 </t>
  </si>
  <si>
    <t xml:space="preserve">16.54/2 </t>
  </si>
  <si>
    <t xml:space="preserve">ŠTÍT </t>
  </si>
  <si>
    <t>9.000</t>
  </si>
  <si>
    <t xml:space="preserve">14.000 </t>
  </si>
  <si>
    <t xml:space="preserve">OKAP </t>
  </si>
  <si>
    <t xml:space="preserve">18.000 </t>
  </si>
  <si>
    <t xml:space="preserve">((10.58+1.6)*2+26.93-15.94)/2 </t>
  </si>
  <si>
    <t>32.000</t>
  </si>
  <si>
    <t>0.020</t>
  </si>
  <si>
    <t>18.000</t>
  </si>
  <si>
    <t xml:space="preserve">(12.04*2+26.05-15.94)/2 </t>
  </si>
  <si>
    <t xml:space="preserve">A02 </t>
  </si>
  <si>
    <t xml:space="preserve">0.725 </t>
  </si>
  <si>
    <t>0.181</t>
  </si>
  <si>
    <t>362.336</t>
  </si>
  <si>
    <t>54/M</t>
  </si>
  <si>
    <t>0.064</t>
  </si>
  <si>
    <t>1280.000</t>
  </si>
  <si>
    <t>HMOŽDINKA TID 8/60 - 235</t>
  </si>
  <si>
    <t>0.471</t>
  </si>
  <si>
    <t xml:space="preserve">289.651 </t>
  </si>
  <si>
    <t xml:space="preserve">(26.05*10.14+15.94*1.6) </t>
  </si>
  <si>
    <t>0.009</t>
  </si>
  <si>
    <t xml:space="preserve">POVLAKOVÉ KRYTINY - MONTÁŽ </t>
  </si>
  <si>
    <t xml:space="preserve">P S V </t>
  </si>
  <si>
    <t xml:space="preserve">3.575 </t>
  </si>
  <si>
    <t xml:space="preserve">OPRAVY A ÚDRŽBA </t>
  </si>
  <si>
    <t>SOUČET 014</t>
  </si>
  <si>
    <t xml:space="preserve">-18.430 </t>
  </si>
  <si>
    <t xml:space="preserve">-3.88*(2.6+2.15) </t>
  </si>
  <si>
    <t xml:space="preserve">-16.109 </t>
  </si>
  <si>
    <t xml:space="preserve">-(1.9*(2.6+2.15)+(1.1*2.02)*2+(1.1*2.4)) </t>
  </si>
  <si>
    <t xml:space="preserve">DVEŘE 1+2.NP </t>
  </si>
  <si>
    <t xml:space="preserve">-8.400 </t>
  </si>
  <si>
    <t xml:space="preserve">-(2.4*(1.5+2)) </t>
  </si>
  <si>
    <t xml:space="preserve">-50.100 </t>
  </si>
  <si>
    <t xml:space="preserve">-((1.75*8+1.5*8+1.8*2+1.9*2)*1.5) </t>
  </si>
  <si>
    <t xml:space="preserve">-12.150 </t>
  </si>
  <si>
    <t xml:space="preserve">-(0.9*0.9)*15 </t>
  </si>
  <si>
    <t xml:space="preserve">508.537 </t>
  </si>
  <si>
    <t xml:space="preserve">(26.65+10.3)*2*7.15-16.54*(0.9+0.3) </t>
  </si>
  <si>
    <t xml:space="preserve">FÁSADA OD -0,15 </t>
  </si>
  <si>
    <t xml:space="preserve">0.000 </t>
  </si>
  <si>
    <t xml:space="preserve">3.452 </t>
  </si>
  <si>
    <t xml:space="preserve">(3.88+(2.6+2.15))*2*0.2 </t>
  </si>
  <si>
    <t xml:space="preserve">2.056 </t>
  </si>
  <si>
    <t xml:space="preserve">((1.1+2*2.02)*2)*0.2 </t>
  </si>
  <si>
    <t xml:space="preserve">2.660 </t>
  </si>
  <si>
    <t xml:space="preserve">(1.9+(2.6+2.15))*2*0.2 </t>
  </si>
  <si>
    <t xml:space="preserve">2.360 </t>
  </si>
  <si>
    <t xml:space="preserve">(2.4+(1.5+2))*2*0.2 </t>
  </si>
  <si>
    <t xml:space="preserve">18.680 </t>
  </si>
  <si>
    <t xml:space="preserve">((1.9*2+1.75*8+1.5*8+1.8*2)+40*1.5)*0.2 </t>
  </si>
  <si>
    <t xml:space="preserve">8.100 </t>
  </si>
  <si>
    <t xml:space="preserve">((0.9*3)*15)*0.2 </t>
  </si>
  <si>
    <t xml:space="preserve">ŠPALETY 1+2.NP </t>
  </si>
  <si>
    <t xml:space="preserve">52.928 </t>
  </si>
  <si>
    <t xml:space="preserve">2*(16.54*1.6) </t>
  </si>
  <si>
    <t xml:space="preserve">PODHLED </t>
  </si>
  <si>
    <t xml:space="preserve">-9.118 </t>
  </si>
  <si>
    <t xml:space="preserve">-26.05*0.35 </t>
  </si>
  <si>
    <t xml:space="preserve">ATIKA ZÁPADNÍ </t>
  </si>
  <si>
    <t xml:space="preserve">5.922 </t>
  </si>
  <si>
    <t xml:space="preserve">(16.54+1.6*2)*0.3 </t>
  </si>
  <si>
    <t>893.736</t>
  </si>
  <si>
    <t>48/P</t>
  </si>
  <si>
    <t xml:space="preserve">ÚPRAVA POVRCHŮ VNEJŠÍ </t>
  </si>
  <si>
    <t xml:space="preserve">PARAPETY VNITŘN </t>
  </si>
  <si>
    <t>0.149</t>
  </si>
  <si>
    <t xml:space="preserve">5.178 </t>
  </si>
  <si>
    <t xml:space="preserve">(3.88+(2.6+2.15))*2*0.3 </t>
  </si>
  <si>
    <t xml:space="preserve">5.214 </t>
  </si>
  <si>
    <t xml:space="preserve">((1.9+2*2.6)+(1.1+2*2.02)*2)*0.3 </t>
  </si>
  <si>
    <t xml:space="preserve">3.540 </t>
  </si>
  <si>
    <t xml:space="preserve">(2.4+(1.5+2))*2*0.3 </t>
  </si>
  <si>
    <t xml:space="preserve">19.590 </t>
  </si>
  <si>
    <t xml:space="preserve">((1.9*2+1.75*6+1.5*6)+28*1.5)*0.3 </t>
  </si>
  <si>
    <t xml:space="preserve">VNITŘNÍ ((0.9*3)*6)*0.3 </t>
  </si>
  <si>
    <t>2.124</t>
  </si>
  <si>
    <t>0.055</t>
  </si>
  <si>
    <t>38.382</t>
  </si>
  <si>
    <t xml:space="preserve">3.476 </t>
  </si>
  <si>
    <t xml:space="preserve">((1.9+2*2.6)+(1.1+2*2.02)*2)*0.2 </t>
  </si>
  <si>
    <t xml:space="preserve">13.060 </t>
  </si>
  <si>
    <t xml:space="preserve">((1.9*2+1.75*6+1.5*6)+28*1.5)*0.2 </t>
  </si>
  <si>
    <t xml:space="preserve">3.240 </t>
  </si>
  <si>
    <t xml:space="preserve">VENKOVNÍ ((0.9*3)*6)*0.2 </t>
  </si>
  <si>
    <t>1.302</t>
  </si>
  <si>
    <t>0.051</t>
  </si>
  <si>
    <t>25.588</t>
  </si>
  <si>
    <t xml:space="preserve">ÚPRAVA POVRCHŮ VNITŘNÍCH </t>
  </si>
  <si>
    <t>BOURÁNÍ A PODCHYCOVÁNÍ KONSTR.</t>
  </si>
  <si>
    <t>SOUČET 013</t>
  </si>
  <si>
    <t>13.807</t>
  </si>
  <si>
    <t xml:space="preserve">PRORÁŽ.OTVORŮ A OSTAT.BOUR.PR. </t>
  </si>
  <si>
    <t xml:space="preserve">2.050 </t>
  </si>
  <si>
    <t xml:space="preserve">(1.9+1.1*2)*0.5 </t>
  </si>
  <si>
    <t xml:space="preserve">16.750 </t>
  </si>
  <si>
    <t xml:space="preserve">(0.9*6+1.9*2+1.75*6+1.5*6+2.4*2)*0.5 </t>
  </si>
  <si>
    <t xml:space="preserve">PARAPETY </t>
  </si>
  <si>
    <t>22.680</t>
  </si>
  <si>
    <t xml:space="preserve">8.630 </t>
  </si>
  <si>
    <t xml:space="preserve">(3.88+(2.6+2.15))*2*0.5 </t>
  </si>
  <si>
    <t xml:space="preserve">8.690 </t>
  </si>
  <si>
    <t xml:space="preserve">((1.9+2*2.6)+(1.1+2*2.02)*2)*0.5 </t>
  </si>
  <si>
    <t xml:space="preserve">5.900 </t>
  </si>
  <si>
    <t xml:space="preserve">(2.4+(1.5+2))*2*0.5 </t>
  </si>
  <si>
    <t xml:space="preserve">32.650 </t>
  </si>
  <si>
    <t xml:space="preserve">((1.9*2+1.75*6+1.5*6)+28*1.5)*0.5 </t>
  </si>
  <si>
    <t xml:space="preserve">((0.9*3)*6)*0.5 </t>
  </si>
  <si>
    <t>63.970</t>
  </si>
  <si>
    <t xml:space="preserve">OKNA SKLO-BETON </t>
  </si>
  <si>
    <t>8.400</t>
  </si>
  <si>
    <t>18.430</t>
  </si>
  <si>
    <t xml:space="preserve">4.085 </t>
  </si>
  <si>
    <t xml:space="preserve">(1.9*2.15) </t>
  </si>
  <si>
    <t xml:space="preserve">2.NP </t>
  </si>
  <si>
    <t xml:space="preserve">14.324 </t>
  </si>
  <si>
    <t xml:space="preserve">((1.9*2.6)*2+(1.1*2.02)*2) </t>
  </si>
  <si>
    <t xml:space="preserve">1.NP </t>
  </si>
  <si>
    <t>18.409</t>
  </si>
  <si>
    <t>34.950</t>
  </si>
  <si>
    <t>4.860</t>
  </si>
  <si>
    <t>28.000</t>
  </si>
  <si>
    <t>VYVĚŠENÍ DŘ KŘÍD OKEN</t>
  </si>
  <si>
    <t xml:space="preserve">BOURÁNÍ KONSTRUKCÍ </t>
  </si>
  <si>
    <t xml:space="preserve">BOURÁNÍ A PODCHYCOVÁNÍ KONSTR. </t>
  </si>
  <si>
    <t xml:space="preserve">15.859 </t>
  </si>
  <si>
    <t xml:space="preserve">BĚŽNÉ STAVEBNÍ PRÁCE </t>
  </si>
  <si>
    <t>SOUČET 011</t>
  </si>
  <si>
    <t>20.395</t>
  </si>
  <si>
    <t xml:space="preserve">PŘESUN HMOT </t>
  </si>
  <si>
    <t xml:space="preserve">0.120 </t>
  </si>
  <si>
    <t xml:space="preserve">20.682 </t>
  </si>
  <si>
    <t xml:space="preserve">((10.58+1.6)*2+26.05-15.94)/0.5*0.3 </t>
  </si>
  <si>
    <t>0.120</t>
  </si>
  <si>
    <t>20.682</t>
  </si>
  <si>
    <t xml:space="preserve">RŮZ.DOKONČOVACÍ KONSTR.A PRÁCE </t>
  </si>
  <si>
    <t xml:space="preserve">0.004 </t>
  </si>
  <si>
    <t>26/M</t>
  </si>
  <si>
    <t xml:space="preserve">OSAZOVÁNÍ VÝPLNÍ OTVORU </t>
  </si>
  <si>
    <t xml:space="preserve">4.633 </t>
  </si>
  <si>
    <t xml:space="preserve">14.955 </t>
  </si>
  <si>
    <t xml:space="preserve">((10.3+1.6)*2+26.05)*0.3 </t>
  </si>
  <si>
    <t>4.633</t>
  </si>
  <si>
    <t>0.123</t>
  </si>
  <si>
    <t>37.635</t>
  </si>
  <si>
    <t>22/P</t>
  </si>
  <si>
    <t xml:space="preserve">PODLAHY A PODLAHOVÉ KONSTRUKCE </t>
  </si>
  <si>
    <t xml:space="preserve">7.840 </t>
  </si>
  <si>
    <t>0.142</t>
  </si>
  <si>
    <t>52.928</t>
  </si>
  <si>
    <t>1.244</t>
  </si>
  <si>
    <t>464.192</t>
  </si>
  <si>
    <t xml:space="preserve">3.084 </t>
  </si>
  <si>
    <t xml:space="preserve">((1.1+2*2.02)*2)*0.3 </t>
  </si>
  <si>
    <t xml:space="preserve">3.990 </t>
  </si>
  <si>
    <t xml:space="preserve">(1.9+(2.6+2.15))*2*0.3 </t>
  </si>
  <si>
    <t xml:space="preserve">28.020 </t>
  </si>
  <si>
    <t xml:space="preserve">((1.9*2+1.75*8+1.5*8+1.8*2)+40*1.5)*0.3 </t>
  </si>
  <si>
    <t xml:space="preserve">12.150 </t>
  </si>
  <si>
    <t xml:space="preserve">((0.9*3)*15)*0.3 </t>
  </si>
  <si>
    <t xml:space="preserve">-9.048 </t>
  </si>
  <si>
    <t xml:space="preserve">-25.85*0.35 </t>
  </si>
  <si>
    <t xml:space="preserve">516.545 </t>
  </si>
  <si>
    <t xml:space="preserve">(26.93+10.58)*2*7.15-16.54*(0.9+0.3) </t>
  </si>
  <si>
    <t>0.218</t>
  </si>
  <si>
    <t>0.039</t>
  </si>
  <si>
    <t>195.867</t>
  </si>
  <si>
    <t>PROFIL ZAČIŠŤOVACÍ OKENNÍ 6MM</t>
  </si>
  <si>
    <t>17/M</t>
  </si>
  <si>
    <t xml:space="preserve">186.540 </t>
  </si>
  <si>
    <t xml:space="preserve">186.54 </t>
  </si>
  <si>
    <t xml:space="preserve">JAKO ŠPALETY </t>
  </si>
  <si>
    <t>186.540</t>
  </si>
  <si>
    <t>0.007</t>
  </si>
  <si>
    <t>15/P</t>
  </si>
  <si>
    <t xml:space="preserve">101.340 </t>
  </si>
  <si>
    <t xml:space="preserve">186.54-85.2 </t>
  </si>
  <si>
    <t xml:space="preserve">ŠPALETY-NADPRAŽ </t>
  </si>
  <si>
    <t xml:space="preserve">32.400 </t>
  </si>
  <si>
    <t xml:space="preserve">7.15*4+0.5*2+0.3*2+1.1*2 </t>
  </si>
  <si>
    <t xml:space="preserve">ROHY STAVBY </t>
  </si>
  <si>
    <t>133.740</t>
  </si>
  <si>
    <t xml:space="preserve">19.740 </t>
  </si>
  <si>
    <t xml:space="preserve">(16.54+1.6*2) </t>
  </si>
  <si>
    <t xml:space="preserve">BALKON </t>
  </si>
  <si>
    <t xml:space="preserve">7.760 </t>
  </si>
  <si>
    <t xml:space="preserve">3.88*2 </t>
  </si>
  <si>
    <t xml:space="preserve">6.000 </t>
  </si>
  <si>
    <t xml:space="preserve">(1.9*2+1.1*2) </t>
  </si>
  <si>
    <t xml:space="preserve">51.700 </t>
  </si>
  <si>
    <t xml:space="preserve">(0.9*15+1.9*2+1.75*8+1.5*8+1.8*2+2.4*2) </t>
  </si>
  <si>
    <t xml:space="preserve">NADPRAŽÍ OTVORŮ </t>
  </si>
  <si>
    <t>0.034</t>
  </si>
  <si>
    <t>85.200</t>
  </si>
  <si>
    <t xml:space="preserve">74.460 </t>
  </si>
  <si>
    <t xml:space="preserve">(26.93+10.3)*2 </t>
  </si>
  <si>
    <t xml:space="preserve">FÁSADA OBVOD </t>
  </si>
  <si>
    <t>0.043</t>
  </si>
  <si>
    <t>74.460</t>
  </si>
  <si>
    <t xml:space="preserve">0.510 </t>
  </si>
  <si>
    <t xml:space="preserve">ŠPALETY (0.85*0.3)*2 </t>
  </si>
  <si>
    <t xml:space="preserve">STĚNY 1.NP </t>
  </si>
  <si>
    <t xml:space="preserve">2.040 </t>
  </si>
  <si>
    <t xml:space="preserve">ŠPALETY (0.85*0.3)*2*4 </t>
  </si>
  <si>
    <t>0.037</t>
  </si>
  <si>
    <t>0.014</t>
  </si>
  <si>
    <t>2.550</t>
  </si>
  <si>
    <t xml:space="preserve">-8.500 </t>
  </si>
  <si>
    <t xml:space="preserve">ŠPALETY MINERÁLNÍ VLÁKNO -2.55/0.3 </t>
  </si>
  <si>
    <t xml:space="preserve">ODPOČET </t>
  </si>
  <si>
    <t xml:space="preserve">10.280 </t>
  </si>
  <si>
    <t xml:space="preserve">((1.1+2*2.02)*2) </t>
  </si>
  <si>
    <t xml:space="preserve">13.300 </t>
  </si>
  <si>
    <t xml:space="preserve">(1.9+(2.6+2.15))*2 </t>
  </si>
  <si>
    <t xml:space="preserve">93.400 </t>
  </si>
  <si>
    <t xml:space="preserve">((1.9*2+1.75*8+1.5*8+1.8*2)+40*1.5) </t>
  </si>
  <si>
    <t xml:space="preserve">40.500 </t>
  </si>
  <si>
    <t xml:space="preserve">((0.9*3)*15) </t>
  </si>
  <si>
    <t>0.477</t>
  </si>
  <si>
    <t>178.040</t>
  </si>
  <si>
    <t xml:space="preserve">-3.298 </t>
  </si>
  <si>
    <t xml:space="preserve">-3.88*0.85 </t>
  </si>
  <si>
    <t xml:space="preserve">-4.420 </t>
  </si>
  <si>
    <t xml:space="preserve">-(1.9+1.1*3)*0.85 </t>
  </si>
  <si>
    <t xml:space="preserve">(26.93+10.3)*2*1 </t>
  </si>
  <si>
    <t xml:space="preserve">OD -0,15DO+0,85 </t>
  </si>
  <si>
    <t>1.960</t>
  </si>
  <si>
    <t>0.029</t>
  </si>
  <si>
    <t>66.742</t>
  </si>
  <si>
    <t xml:space="preserve">-66.742 </t>
  </si>
  <si>
    <t xml:space="preserve">METROVÝ PÁS MINERÁLNÍ VATY </t>
  </si>
  <si>
    <t xml:space="preserve">512.541 </t>
  </si>
  <si>
    <t xml:space="preserve">(26.93+10.3)*2*7.15-16.54*(0.9+0.3) </t>
  </si>
  <si>
    <t>3.597</t>
  </si>
  <si>
    <t>0.011</t>
  </si>
  <si>
    <t>331.492</t>
  </si>
  <si>
    <t xml:space="preserve">1.620 </t>
  </si>
  <si>
    <t xml:space="preserve">(0.9*0.9)*2 </t>
  </si>
  <si>
    <t xml:space="preserve">19.235 </t>
  </si>
  <si>
    <t xml:space="preserve">((1.9*2.15)+(1.75*2+1.8*2+1.5*2)*1.5) </t>
  </si>
  <si>
    <t xml:space="preserve">NEVYMĚNĚNÉ 2.NP </t>
  </si>
  <si>
    <t xml:space="preserve">8.310 </t>
  </si>
  <si>
    <t xml:space="preserve">((0.9*0.9)*7+(1.1*2.4)) </t>
  </si>
  <si>
    <t xml:space="preserve">NEVYMĚNĚNÉ 1.NP </t>
  </si>
  <si>
    <t xml:space="preserve">((1.9*2.6)+(1.1*2.02)*2) </t>
  </si>
  <si>
    <t xml:space="preserve">VYMĚNĚNÉ (0.9*0.9)*6 </t>
  </si>
  <si>
    <t>105.189</t>
  </si>
  <si>
    <t xml:space="preserve">0.007 </t>
  </si>
  <si>
    <t>76.024</t>
  </si>
  <si>
    <t xml:space="preserve">3.255 </t>
  </si>
  <si>
    <t xml:space="preserve">12.463 </t>
  </si>
  <si>
    <t xml:space="preserve">((10.3+1.6)*2+26.05)*0.25 </t>
  </si>
  <si>
    <t>3.255</t>
  </si>
  <si>
    <t>0.261</t>
  </si>
  <si>
    <t>12.463</t>
  </si>
  <si>
    <t xml:space="preserve">ZDI PODPĚRNÉ A VOLNÉ </t>
  </si>
  <si>
    <t xml:space="preserve">0.961 </t>
  </si>
  <si>
    <t xml:space="preserve">LEŠENÍ-DOČASNÉ JEŘÁBOVÉ DRÁHY </t>
  </si>
  <si>
    <t>SOUČET 003</t>
  </si>
  <si>
    <t>477.093</t>
  </si>
  <si>
    <t xml:space="preserve">LEŠENÍ A STAVEBNÍ VÝTAHY </t>
  </si>
  <si>
    <t xml:space="preserve">954.186 </t>
  </si>
  <si>
    <t xml:space="preserve">477.093*2 </t>
  </si>
  <si>
    <t xml:space="preserve">2 MĚSÍCE </t>
  </si>
  <si>
    <t>954.186</t>
  </si>
  <si>
    <t xml:space="preserve">-157.572 </t>
  </si>
  <si>
    <t xml:space="preserve">-(26.93+1.2*2+12.04+1.2*2)*2*1.8 </t>
  </si>
  <si>
    <t xml:space="preserve">PRACOVNÍ VÝŠKA </t>
  </si>
  <si>
    <t xml:space="preserve">634.665 </t>
  </si>
  <si>
    <t xml:space="preserve">(26.93+1.2*2+12.04+1.2*2)*2*7.25 </t>
  </si>
  <si>
    <t xml:space="preserve">PRO FÁSADU </t>
  </si>
  <si>
    <t>0.954</t>
  </si>
  <si>
    <t xml:space="preserve">H S V </t>
  </si>
  <si>
    <t>-----------------------------------------------------------------------------------------------------------------------------------------------------------</t>
  </si>
  <si>
    <t>| HMOTY CEL</t>
  </si>
  <si>
    <t>|HMOTY J.</t>
  </si>
  <si>
    <t>| NÁKLADY CEL.</t>
  </si>
  <si>
    <t>|CENA JEDNOTKA</t>
  </si>
  <si>
    <t>| MNOŽSTVÍ</t>
  </si>
  <si>
    <t>| M.J.</t>
  </si>
  <si>
    <t>| T E X T</t>
  </si>
  <si>
    <t>| POLOŽKA</t>
  </si>
  <si>
    <t>POŘADÍ</t>
  </si>
  <si>
    <t>REG.ČÍSLO:</t>
  </si>
  <si>
    <t>SO 01-STAVEBNÍ ÚPRAVY OBJ.ZÁZEMÍ A ŠATEN</t>
  </si>
  <si>
    <t>OBJEKT :</t>
  </si>
  <si>
    <t>ZAKÁZKA : 83/16</t>
  </si>
  <si>
    <t>STAVBA :</t>
  </si>
  <si>
    <t>IČO :</t>
  </si>
  <si>
    <t>PRO ÚČELY VÝBĚROVÉHO ŘÍZENÍ</t>
  </si>
  <si>
    <t>DODAVATEL:</t>
  </si>
  <si>
    <t>DLE MÍSTA STAVBY</t>
  </si>
  <si>
    <t>ODBĚRATEL:</t>
  </si>
  <si>
    <t>DESKA EPS 100 S 1000X1000X1000MM-LAMBDA=0,037</t>
  </si>
  <si>
    <t>DESKA POLYS PERIMETER N EPS TL40-LAMBDA=0,034</t>
  </si>
  <si>
    <t>KZS DESKY EPS 14CM+HMOŽDINKY - LAMBDA=0,039</t>
  </si>
  <si>
    <t>KZS DES MINER PODÉL VLÁKNO 14CM-LAMBDA=0,039</t>
  </si>
  <si>
    <t>KZS OSTĚNÍ HL-30CM DESKA EPS 3CM-LAMBDA=0,039</t>
  </si>
  <si>
    <t>KZS DES MINERÁL PODÉL VLÁKNO 3CM-LAMBDA=0,039</t>
  </si>
  <si>
    <t>KZS DESKY EPS 14CM+HMOŽDINKY PLAST  LAMBDA=0,039</t>
  </si>
  <si>
    <t>KZS DESKY MINERÁL PODÉL VLÁKNO 14CM  LAMBDA=0,039</t>
  </si>
  <si>
    <t>KZS OSTĚNÍ HL -30CM DESKA EPS 3CM  LAMBDA=0,039</t>
  </si>
  <si>
    <t>KZS DESKY MINERÁL PODÉL VLÁKNO 3CM  LAMBDA=0,039</t>
  </si>
  <si>
    <t>DESKA EPS 100 S 1000X1000X1000 MM - 1M3  LAMBDA=0,037</t>
  </si>
  <si>
    <t>DESKA POLYS PERIMETER N EPS TL40  LAMBDA=0,034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</si>
</sst>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"/>
    <numFmt numFmtId="166" formatCode="#,##0.0"/>
  </numFmts>
  <fonts count="2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2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2"/>
      <color indexed="10"/>
      <name val="Arial CE"/>
      <family val="2"/>
    </font>
    <font>
      <b/>
      <i/>
      <sz val="10"/>
      <color indexed="57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ck"/>
      <top style="thick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2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1" xfId="20" applyNumberFormat="1" applyFont="1" applyFill="1" applyBorder="1" applyAlignment="1" applyProtection="1">
      <alignment horizontal="left" vertical="center"/>
      <protection/>
    </xf>
    <xf numFmtId="0" fontId="3" fillId="0" borderId="2" xfId="20" applyNumberFormat="1" applyFont="1" applyFill="1" applyBorder="1" applyAlignment="1" applyProtection="1">
      <alignment horizontal="left" vertical="center"/>
      <protection/>
    </xf>
    <xf numFmtId="0" fontId="4" fillId="0" borderId="2" xfId="20" applyNumberFormat="1" applyFont="1" applyFill="1" applyBorder="1" applyAlignment="1" applyProtection="1">
      <alignment horizontal="left" vertical="center"/>
      <protection/>
    </xf>
    <xf numFmtId="0" fontId="3" fillId="0" borderId="3" xfId="20" applyNumberFormat="1" applyFont="1" applyFill="1" applyBorder="1" applyAlignment="1" applyProtection="1">
      <alignment horizontal="left" vertical="center"/>
      <protection/>
    </xf>
    <xf numFmtId="0" fontId="1" fillId="0" borderId="0" xfId="20">
      <alignment/>
      <protection/>
    </xf>
    <xf numFmtId="0" fontId="5" fillId="0" borderId="4" xfId="20" applyNumberFormat="1" applyFont="1" applyFill="1" applyBorder="1" applyAlignment="1" applyProtection="1">
      <alignment vertical="center"/>
      <protection/>
    </xf>
    <xf numFmtId="0" fontId="5" fillId="0" borderId="5" xfId="20" applyNumberFormat="1" applyFont="1" applyFill="1" applyBorder="1" applyAlignment="1" applyProtection="1">
      <alignment vertical="center"/>
      <protection/>
    </xf>
    <xf numFmtId="0" fontId="5" fillId="0" borderId="6" xfId="20" applyNumberFormat="1" applyFont="1" applyFill="1" applyBorder="1" applyAlignment="1" applyProtection="1">
      <alignment vertical="center"/>
      <protection/>
    </xf>
    <xf numFmtId="0" fontId="5" fillId="0" borderId="7" xfId="20" applyNumberFormat="1" applyFont="1" applyFill="1" applyBorder="1" applyAlignment="1" applyProtection="1">
      <alignment vertical="center"/>
      <protection/>
    </xf>
    <xf numFmtId="0" fontId="5" fillId="0" borderId="0" xfId="20" applyNumberFormat="1" applyFont="1" applyFill="1" applyAlignment="1" applyProtection="1">
      <alignment vertical="center"/>
      <protection/>
    </xf>
    <xf numFmtId="1" fontId="0" fillId="2" borderId="8" xfId="0" applyNumberFormat="1" applyFill="1" applyBorder="1"/>
    <xf numFmtId="0" fontId="5" fillId="2" borderId="9" xfId="20" applyNumberFormat="1" applyFont="1" applyFill="1" applyBorder="1" applyAlignment="1" applyProtection="1">
      <alignment vertical="center"/>
      <protection/>
    </xf>
    <xf numFmtId="0" fontId="5" fillId="2" borderId="10" xfId="20" applyNumberFormat="1" applyFont="1" applyFill="1" applyBorder="1" applyAlignment="1" applyProtection="1">
      <alignment horizontal="right" vertical="center"/>
      <protection/>
    </xf>
    <xf numFmtId="165" fontId="5" fillId="0" borderId="0" xfId="20" applyNumberFormat="1" applyFont="1" applyFill="1" applyAlignment="1" applyProtection="1">
      <alignment vertical="center"/>
      <protection/>
    </xf>
    <xf numFmtId="165" fontId="5" fillId="2" borderId="8" xfId="20" applyNumberFormat="1" applyFont="1" applyFill="1" applyBorder="1" applyAlignment="1" applyProtection="1">
      <alignment vertical="center"/>
      <protection/>
    </xf>
    <xf numFmtId="0" fontId="5" fillId="2" borderId="10" xfId="20" applyNumberFormat="1" applyFont="1" applyFill="1" applyBorder="1" applyAlignment="1" applyProtection="1">
      <alignment vertical="center"/>
      <protection/>
    </xf>
    <xf numFmtId="0" fontId="5" fillId="0" borderId="11" xfId="20" applyNumberFormat="1" applyFont="1" applyFill="1" applyBorder="1" applyAlignment="1" applyProtection="1">
      <alignment vertical="center"/>
      <protection/>
    </xf>
    <xf numFmtId="1" fontId="0" fillId="2" borderId="12" xfId="0" applyNumberFormat="1" applyFill="1" applyBorder="1"/>
    <xf numFmtId="0" fontId="5" fillId="2" borderId="0" xfId="20" applyNumberFormat="1" applyFont="1" applyFill="1" applyBorder="1" applyAlignment="1" applyProtection="1">
      <alignment vertical="center"/>
      <protection/>
    </xf>
    <xf numFmtId="0" fontId="5" fillId="2" borderId="13" xfId="20" applyNumberFormat="1" applyFont="1" applyFill="1" applyBorder="1" applyAlignment="1" applyProtection="1">
      <alignment horizontal="right" vertical="center"/>
      <protection/>
    </xf>
    <xf numFmtId="165" fontId="5" fillId="2" borderId="12" xfId="20" applyNumberFormat="1" applyFont="1" applyFill="1" applyBorder="1" applyAlignment="1" applyProtection="1">
      <alignment vertical="center"/>
      <protection/>
    </xf>
    <xf numFmtId="0" fontId="5" fillId="2" borderId="13" xfId="20" applyNumberFormat="1" applyFont="1" applyFill="1" applyBorder="1" applyAlignment="1" applyProtection="1">
      <alignment vertical="center"/>
      <protection/>
    </xf>
    <xf numFmtId="165" fontId="6" fillId="2" borderId="14" xfId="20" applyNumberFormat="1" applyFont="1" applyFill="1" applyBorder="1" applyAlignment="1" applyProtection="1">
      <alignment vertical="center"/>
      <protection/>
    </xf>
    <xf numFmtId="0" fontId="5" fillId="2" borderId="15" xfId="20" applyNumberFormat="1" applyFont="1" applyFill="1" applyBorder="1" applyAlignment="1" applyProtection="1">
      <alignment vertical="center"/>
      <protection/>
    </xf>
    <xf numFmtId="0" fontId="5" fillId="2" borderId="16" xfId="20" applyNumberFormat="1" applyFont="1" applyFill="1" applyBorder="1" applyAlignment="1" applyProtection="1">
      <alignment horizontal="right" vertical="center"/>
      <protection/>
    </xf>
    <xf numFmtId="165" fontId="5" fillId="2" borderId="14" xfId="20" applyNumberFormat="1" applyFont="1" applyFill="1" applyBorder="1" applyAlignment="1" applyProtection="1">
      <alignment vertical="center"/>
      <protection/>
    </xf>
    <xf numFmtId="0" fontId="5" fillId="2" borderId="16" xfId="20" applyNumberFormat="1" applyFont="1" applyFill="1" applyBorder="1" applyAlignment="1" applyProtection="1">
      <alignment vertical="center"/>
      <protection/>
    </xf>
    <xf numFmtId="0" fontId="5" fillId="0" borderId="7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Alignment="1" applyProtection="1">
      <alignment/>
      <protection/>
    </xf>
    <xf numFmtId="0" fontId="5" fillId="0" borderId="0" xfId="20" applyNumberFormat="1" applyFont="1" applyFill="1" applyAlignment="1" applyProtection="1">
      <alignment horizontal="right"/>
      <protection/>
    </xf>
    <xf numFmtId="0" fontId="5" fillId="0" borderId="11" xfId="20" applyNumberFormat="1" applyFont="1" applyFill="1" applyBorder="1" applyAlignment="1" applyProtection="1">
      <alignment/>
      <protection/>
    </xf>
    <xf numFmtId="0" fontId="7" fillId="2" borderId="8" xfId="20" applyNumberFormat="1" applyFont="1" applyFill="1" applyBorder="1" applyAlignment="1" applyProtection="1">
      <alignment vertical="center"/>
      <protection/>
    </xf>
    <xf numFmtId="0" fontId="5" fillId="2" borderId="9" xfId="20" applyNumberFormat="1" applyFont="1" applyFill="1" applyBorder="1" applyAlignment="1" applyProtection="1">
      <alignment vertical="center"/>
      <protection/>
    </xf>
    <xf numFmtId="0" fontId="5" fillId="2" borderId="10" xfId="20" applyNumberFormat="1" applyFont="1" applyFill="1" applyBorder="1" applyAlignment="1" applyProtection="1">
      <alignment horizontal="right" vertical="center"/>
      <protection/>
    </xf>
    <xf numFmtId="165" fontId="7" fillId="0" borderId="0" xfId="20" applyNumberFormat="1" applyFont="1" applyFill="1" applyAlignment="1" applyProtection="1">
      <alignment vertical="center"/>
      <protection/>
    </xf>
    <xf numFmtId="0" fontId="7" fillId="0" borderId="0" xfId="20" applyNumberFormat="1" applyFont="1" applyFill="1" applyAlignment="1" applyProtection="1">
      <alignment vertical="center"/>
      <protection/>
    </xf>
    <xf numFmtId="165" fontId="5" fillId="0" borderId="17" xfId="20" applyNumberFormat="1" applyFont="1" applyFill="1" applyBorder="1" applyAlignment="1" applyProtection="1">
      <alignment horizontal="left" vertical="center"/>
      <protection/>
    </xf>
    <xf numFmtId="165" fontId="5" fillId="0" borderId="18" xfId="20" applyNumberFormat="1" applyFont="1" applyFill="1" applyBorder="1" applyAlignment="1" applyProtection="1">
      <alignment horizontal="left" vertical="center"/>
      <protection/>
    </xf>
    <xf numFmtId="0" fontId="5" fillId="0" borderId="19" xfId="20" applyNumberFormat="1" applyFont="1" applyFill="1" applyBorder="1" applyAlignment="1" applyProtection="1">
      <alignment vertical="center"/>
      <protection/>
    </xf>
    <xf numFmtId="0" fontId="5" fillId="2" borderId="0" xfId="20" applyNumberFormat="1" applyFont="1" applyFill="1" applyBorder="1" applyAlignment="1" applyProtection="1">
      <alignment vertical="center"/>
      <protection/>
    </xf>
    <xf numFmtId="0" fontId="5" fillId="2" borderId="13" xfId="20" applyNumberFormat="1" applyFont="1" applyFill="1" applyBorder="1" applyAlignment="1" applyProtection="1">
      <alignment horizontal="right" vertical="center"/>
      <protection/>
    </xf>
    <xf numFmtId="165" fontId="5" fillId="0" borderId="18" xfId="20" applyNumberFormat="1" applyFont="1" applyFill="1" applyBorder="1" applyAlignment="1" applyProtection="1">
      <alignment vertical="center"/>
      <protection/>
    </xf>
    <xf numFmtId="0" fontId="5" fillId="2" borderId="15" xfId="20" applyNumberFormat="1" applyFont="1" applyFill="1" applyBorder="1" applyAlignment="1" applyProtection="1">
      <alignment vertical="center"/>
      <protection/>
    </xf>
    <xf numFmtId="0" fontId="5" fillId="2" borderId="16" xfId="20" applyNumberFormat="1" applyFont="1" applyFill="1" applyBorder="1" applyAlignment="1" applyProtection="1">
      <alignment horizontal="right" vertical="center"/>
      <protection/>
    </xf>
    <xf numFmtId="0" fontId="0" fillId="0" borderId="0" xfId="20" applyNumberFormat="1" applyFont="1" applyFill="1" applyAlignment="1" applyProtection="1">
      <alignment/>
      <protection/>
    </xf>
    <xf numFmtId="0" fontId="7" fillId="0" borderId="0" xfId="20" applyNumberFormat="1" applyFont="1" applyFill="1" applyAlignment="1" applyProtection="1">
      <alignment/>
      <protection/>
    </xf>
    <xf numFmtId="165" fontId="5" fillId="0" borderId="17" xfId="20" applyNumberFormat="1" applyFont="1" applyFill="1" applyBorder="1" applyAlignment="1" applyProtection="1">
      <alignment vertical="center"/>
      <protection/>
    </xf>
    <xf numFmtId="0" fontId="5" fillId="0" borderId="20" xfId="20" applyNumberFormat="1" applyFont="1" applyFill="1" applyBorder="1" applyAlignment="1" applyProtection="1">
      <alignment vertical="center"/>
      <protection/>
    </xf>
    <xf numFmtId="14" fontId="5" fillId="0" borderId="17" xfId="20" applyNumberFormat="1" applyFont="1" applyFill="1" applyBorder="1" applyAlignment="1" applyProtection="1">
      <alignment horizontal="center" vertical="center"/>
      <protection/>
    </xf>
    <xf numFmtId="3" fontId="5" fillId="0" borderId="17" xfId="20" applyNumberFormat="1" applyFont="1" applyFill="1" applyBorder="1" applyAlignment="1" applyProtection="1">
      <alignment horizontal="right" vertical="center"/>
      <protection/>
    </xf>
    <xf numFmtId="0" fontId="5" fillId="0" borderId="21" xfId="20" applyNumberFormat="1" applyFont="1" applyFill="1" applyBorder="1" applyAlignment="1" applyProtection="1">
      <alignment vertical="center"/>
      <protection/>
    </xf>
    <xf numFmtId="0" fontId="5" fillId="0" borderId="22" xfId="20" applyNumberFormat="1" applyFont="1" applyFill="1" applyBorder="1" applyAlignment="1" applyProtection="1">
      <alignment vertical="center"/>
      <protection/>
    </xf>
    <xf numFmtId="0" fontId="5" fillId="0" borderId="23" xfId="20" applyNumberFormat="1" applyFont="1" applyFill="1" applyBorder="1" applyAlignment="1" applyProtection="1">
      <alignment vertical="center"/>
      <protection/>
    </xf>
    <xf numFmtId="0" fontId="8" fillId="0" borderId="4" xfId="20" applyNumberFormat="1" applyFont="1" applyFill="1" applyBorder="1" applyAlignment="1" applyProtection="1">
      <alignment vertical="center"/>
      <protection/>
    </xf>
    <xf numFmtId="0" fontId="8" fillId="0" borderId="5" xfId="20" applyNumberFormat="1" applyFont="1" applyFill="1" applyBorder="1" applyAlignment="1" applyProtection="1">
      <alignment vertical="center"/>
      <protection/>
    </xf>
    <xf numFmtId="0" fontId="8" fillId="0" borderId="6" xfId="20" applyNumberFormat="1" applyFont="1" applyFill="1" applyBorder="1" applyAlignment="1" applyProtection="1">
      <alignment vertical="center"/>
      <protection/>
    </xf>
    <xf numFmtId="0" fontId="0" fillId="0" borderId="24" xfId="20" applyNumberFormat="1" applyFont="1" applyFill="1" applyBorder="1" applyAlignment="1" applyProtection="1">
      <alignment vertical="center"/>
      <protection/>
    </xf>
    <xf numFmtId="0" fontId="0" fillId="0" borderId="20" xfId="20" applyNumberFormat="1" applyFont="1" applyFill="1" applyBorder="1" applyAlignment="1" applyProtection="1">
      <alignment vertical="center"/>
      <protection/>
    </xf>
    <xf numFmtId="165" fontId="0" fillId="0" borderId="20" xfId="20" applyNumberFormat="1" applyFont="1" applyFill="1" applyBorder="1" applyAlignment="1" applyProtection="1">
      <alignment vertical="center"/>
      <protection/>
    </xf>
    <xf numFmtId="0" fontId="0" fillId="0" borderId="18" xfId="20" applyNumberFormat="1" applyFont="1" applyFill="1" applyBorder="1" applyAlignment="1" applyProtection="1">
      <alignment vertical="center"/>
      <protection/>
    </xf>
    <xf numFmtId="0" fontId="0" fillId="0" borderId="19" xfId="20" applyNumberFormat="1" applyFont="1" applyFill="1" applyBorder="1" applyAlignment="1" applyProtection="1">
      <alignment vertical="center"/>
      <protection/>
    </xf>
    <xf numFmtId="0" fontId="0" fillId="0" borderId="25" xfId="20" applyNumberFormat="1" applyFont="1" applyFill="1" applyBorder="1" applyAlignment="1" applyProtection="1">
      <alignment vertical="center"/>
      <protection/>
    </xf>
    <xf numFmtId="0" fontId="0" fillId="0" borderId="24" xfId="20" applyNumberFormat="1" applyFont="1" applyFill="1" applyBorder="1" applyAlignment="1" applyProtection="1">
      <alignment horizontal="left" vertical="center"/>
      <protection/>
    </xf>
    <xf numFmtId="0" fontId="0" fillId="0" borderId="20" xfId="20" applyNumberFormat="1" applyFont="1" applyFill="1" applyBorder="1" applyAlignment="1" applyProtection="1">
      <alignment horizontal="left" vertical="center"/>
      <protection/>
    </xf>
    <xf numFmtId="0" fontId="0" fillId="0" borderId="19" xfId="20" applyNumberFormat="1" applyFont="1" applyFill="1" applyBorder="1" applyAlignment="1" applyProtection="1">
      <alignment horizontal="left" vertical="center"/>
      <protection/>
    </xf>
    <xf numFmtId="0" fontId="0" fillId="0" borderId="26" xfId="20" applyNumberFormat="1" applyFont="1" applyFill="1" applyBorder="1" applyAlignment="1" applyProtection="1">
      <alignment vertical="center"/>
      <protection/>
    </xf>
    <xf numFmtId="0" fontId="0" fillId="0" borderId="27" xfId="20" applyNumberFormat="1" applyFont="1" applyFill="1" applyBorder="1" applyAlignment="1" applyProtection="1">
      <alignment vertical="center"/>
      <protection/>
    </xf>
    <xf numFmtId="166" fontId="0" fillId="0" borderId="28" xfId="20" applyNumberFormat="1" applyFont="1" applyFill="1" applyBorder="1" applyAlignment="1" applyProtection="1">
      <alignment vertical="center"/>
      <protection/>
    </xf>
    <xf numFmtId="3" fontId="0" fillId="0" borderId="29" xfId="20" applyNumberFormat="1" applyFont="1" applyFill="1" applyBorder="1" applyAlignment="1" applyProtection="1">
      <alignment vertical="center"/>
      <protection/>
    </xf>
    <xf numFmtId="3" fontId="0" fillId="0" borderId="28" xfId="20" applyNumberFormat="1" applyFont="1" applyFill="1" applyBorder="1" applyAlignment="1" applyProtection="1">
      <alignment vertical="center"/>
      <protection/>
    </xf>
    <xf numFmtId="0" fontId="0" fillId="0" borderId="29" xfId="20" applyNumberFormat="1" applyFont="1" applyFill="1" applyBorder="1" applyAlignment="1" applyProtection="1">
      <alignment vertical="center"/>
      <protection/>
    </xf>
    <xf numFmtId="166" fontId="0" fillId="0" borderId="27" xfId="20" applyNumberFormat="1" applyFont="1" applyFill="1" applyBorder="1" applyAlignment="1" applyProtection="1">
      <alignment vertical="center"/>
      <protection/>
    </xf>
    <xf numFmtId="3" fontId="0" fillId="0" borderId="27" xfId="20" applyNumberFormat="1" applyFont="1" applyFill="1" applyBorder="1" applyAlignment="1" applyProtection="1">
      <alignment vertical="center"/>
      <protection/>
    </xf>
    <xf numFmtId="3" fontId="0" fillId="0" borderId="30" xfId="20" applyNumberFormat="1" applyFont="1" applyFill="1" applyBorder="1" applyAlignment="1" applyProtection="1">
      <alignment vertical="center"/>
      <protection/>
    </xf>
    <xf numFmtId="0" fontId="8" fillId="0" borderId="1" xfId="20" applyNumberFormat="1" applyFont="1" applyFill="1" applyBorder="1" applyAlignment="1" applyProtection="1">
      <alignment vertical="center"/>
      <protection/>
    </xf>
    <xf numFmtId="0" fontId="8" fillId="0" borderId="2" xfId="20" applyNumberFormat="1" applyFont="1" applyFill="1" applyBorder="1" applyAlignment="1" applyProtection="1">
      <alignment vertical="center"/>
      <protection/>
    </xf>
    <xf numFmtId="165" fontId="9" fillId="0" borderId="2" xfId="20" applyNumberFormat="1" applyFont="1" applyFill="1" applyBorder="1" applyAlignment="1" applyProtection="1">
      <alignment vertical="center"/>
      <protection/>
    </xf>
    <xf numFmtId="165" fontId="8" fillId="0" borderId="2" xfId="20" applyNumberFormat="1" applyFont="1" applyFill="1" applyBorder="1" applyAlignment="1" applyProtection="1">
      <alignment horizontal="left" vertical="center"/>
      <protection/>
    </xf>
    <xf numFmtId="0" fontId="8" fillId="0" borderId="3" xfId="20" applyNumberFormat="1" applyFont="1" applyFill="1" applyBorder="1" applyAlignment="1" applyProtection="1">
      <alignment vertical="center"/>
      <protection/>
    </xf>
    <xf numFmtId="0" fontId="10" fillId="3" borderId="31" xfId="20" applyNumberFormat="1" applyFont="1" applyFill="1" applyBorder="1" applyAlignment="1" applyProtection="1">
      <alignment horizontal="center" vertical="center"/>
      <protection/>
    </xf>
    <xf numFmtId="0" fontId="8" fillId="3" borderId="32" xfId="20" applyNumberFormat="1" applyFont="1" applyFill="1" applyBorder="1" applyAlignment="1" applyProtection="1">
      <alignment horizontal="center" vertical="center"/>
      <protection/>
    </xf>
    <xf numFmtId="0" fontId="11" fillId="0" borderId="33" xfId="20" applyNumberFormat="1" applyFont="1" applyFill="1" applyBorder="1" applyAlignment="1" applyProtection="1">
      <alignment horizontal="left" vertical="center"/>
      <protection/>
    </xf>
    <xf numFmtId="0" fontId="8" fillId="0" borderId="33" xfId="20" applyNumberFormat="1" applyFont="1" applyFill="1" applyBorder="1" applyAlignment="1" applyProtection="1">
      <alignment horizontal="left" vertical="center"/>
      <protection/>
    </xf>
    <xf numFmtId="0" fontId="8" fillId="0" borderId="34" xfId="20" applyNumberFormat="1" applyFont="1" applyFill="1" applyBorder="1" applyAlignment="1" applyProtection="1">
      <alignment horizontal="left" vertical="center"/>
      <protection/>
    </xf>
    <xf numFmtId="0" fontId="0" fillId="3" borderId="32" xfId="20" applyNumberFormat="1" applyFont="1" applyFill="1" applyBorder="1" applyAlignment="1" applyProtection="1">
      <alignment horizontal="center" vertical="center"/>
      <protection/>
    </xf>
    <xf numFmtId="0" fontId="9" fillId="3" borderId="32" xfId="20" applyNumberFormat="1" applyFont="1" applyFill="1" applyBorder="1" applyAlignment="1" applyProtection="1">
      <alignment vertical="center"/>
      <protection/>
    </xf>
    <xf numFmtId="0" fontId="2" fillId="0" borderId="35" xfId="20" applyNumberFormat="1" applyFont="1" applyFill="1" applyBorder="1" applyAlignment="1" applyProtection="1">
      <alignment horizontal="center" vertical="center"/>
      <protection/>
    </xf>
    <xf numFmtId="0" fontId="8" fillId="0" borderId="8" xfId="20" applyNumberFormat="1" applyFont="1" applyFill="1" applyBorder="1" applyAlignment="1" applyProtection="1">
      <alignment vertical="center"/>
      <protection/>
    </xf>
    <xf numFmtId="0" fontId="8" fillId="0" borderId="10" xfId="20" applyNumberFormat="1" applyFont="1" applyFill="1" applyBorder="1" applyAlignment="1" applyProtection="1">
      <alignment vertical="center"/>
      <protection/>
    </xf>
    <xf numFmtId="0" fontId="2" fillId="0" borderId="17" xfId="20" applyNumberFormat="1" applyFont="1" applyFill="1" applyBorder="1" applyAlignment="1" applyProtection="1">
      <alignment vertical="center"/>
      <protection/>
    </xf>
    <xf numFmtId="3" fontId="0" fillId="0" borderId="18" xfId="20" applyNumberFormat="1" applyFont="1" applyFill="1" applyBorder="1" applyAlignment="1" applyProtection="1">
      <alignment vertical="center"/>
      <protection/>
    </xf>
    <xf numFmtId="3" fontId="0" fillId="0" borderId="25" xfId="20" applyNumberFormat="1" applyFont="1" applyFill="1" applyBorder="1" applyAlignment="1" applyProtection="1">
      <alignment vertical="center"/>
      <protection/>
    </xf>
    <xf numFmtId="0" fontId="2" fillId="0" borderId="18" xfId="20" applyNumberFormat="1" applyFont="1" applyFill="1" applyBorder="1" applyAlignment="1" applyProtection="1">
      <alignment vertical="center"/>
      <protection/>
    </xf>
    <xf numFmtId="0" fontId="2" fillId="0" borderId="19" xfId="20" applyNumberFormat="1" applyFont="1" applyFill="1" applyBorder="1" applyAlignment="1" applyProtection="1">
      <alignment vertical="center"/>
      <protection/>
    </xf>
    <xf numFmtId="165" fontId="2" fillId="0" borderId="18" xfId="20" applyNumberFormat="1" applyFont="1" applyFill="1" applyBorder="1" applyAlignment="1" applyProtection="1">
      <alignment vertical="center"/>
      <protection/>
    </xf>
    <xf numFmtId="10" fontId="7" fillId="0" borderId="18" xfId="20" applyNumberFormat="1" applyFont="1" applyFill="1" applyBorder="1" applyAlignment="1" applyProtection="1">
      <alignment vertical="center"/>
      <protection/>
    </xf>
    <xf numFmtId="0" fontId="8" fillId="0" borderId="14" xfId="20" applyNumberFormat="1" applyFont="1" applyFill="1" applyBorder="1" applyAlignment="1" applyProtection="1">
      <alignment vertical="center"/>
      <protection/>
    </xf>
    <xf numFmtId="0" fontId="8" fillId="0" borderId="16" xfId="20" applyNumberFormat="1" applyFont="1" applyFill="1" applyBorder="1" applyAlignment="1" applyProtection="1">
      <alignment vertical="center"/>
      <protection/>
    </xf>
    <xf numFmtId="4" fontId="2" fillId="0" borderId="19" xfId="20" applyNumberFormat="1" applyFont="1" applyFill="1" applyBorder="1" applyAlignment="1" applyProtection="1">
      <alignment vertical="center"/>
      <protection/>
    </xf>
    <xf numFmtId="0" fontId="2" fillId="0" borderId="24" xfId="20" applyNumberFormat="1" applyFont="1" applyFill="1" applyBorder="1" applyAlignment="1" applyProtection="1">
      <alignment vertical="center"/>
      <protection/>
    </xf>
    <xf numFmtId="0" fontId="2" fillId="0" borderId="20" xfId="20" applyNumberFormat="1" applyFont="1" applyFill="1" applyBorder="1" applyAlignment="1" applyProtection="1">
      <alignment vertical="center"/>
      <protection/>
    </xf>
    <xf numFmtId="0" fontId="12" fillId="0" borderId="18" xfId="20" applyNumberFormat="1" applyFont="1" applyFill="1" applyBorder="1" applyAlignment="1" applyProtection="1">
      <alignment vertical="center"/>
      <protection/>
    </xf>
    <xf numFmtId="3" fontId="0" fillId="0" borderId="3" xfId="20" applyNumberFormat="1" applyFont="1" applyFill="1" applyBorder="1" applyAlignment="1" applyProtection="1">
      <alignment vertical="center"/>
      <protection/>
    </xf>
    <xf numFmtId="3" fontId="0" fillId="0" borderId="1" xfId="20" applyNumberFormat="1" applyFont="1" applyFill="1" applyBorder="1" applyAlignment="1" applyProtection="1">
      <alignment vertical="center"/>
      <protection/>
    </xf>
    <xf numFmtId="0" fontId="2" fillId="0" borderId="36" xfId="20" applyNumberFormat="1" applyFont="1" applyFill="1" applyBorder="1" applyAlignment="1" applyProtection="1">
      <alignment horizontal="center" vertical="center"/>
      <protection/>
    </xf>
    <xf numFmtId="0" fontId="2" fillId="0" borderId="29" xfId="20" applyNumberFormat="1" applyFont="1" applyFill="1" applyBorder="1" applyAlignment="1" applyProtection="1">
      <alignment vertical="center"/>
      <protection/>
    </xf>
    <xf numFmtId="0" fontId="2" fillId="0" borderId="27" xfId="20" applyNumberFormat="1" applyFont="1" applyFill="1" applyBorder="1" applyAlignment="1" applyProtection="1">
      <alignment vertical="center"/>
      <protection/>
    </xf>
    <xf numFmtId="0" fontId="2" fillId="0" borderId="28" xfId="20" applyNumberFormat="1" applyFont="1" applyFill="1" applyBorder="1" applyAlignment="1" applyProtection="1">
      <alignment vertical="center"/>
      <protection/>
    </xf>
    <xf numFmtId="0" fontId="0" fillId="0" borderId="5" xfId="20" applyNumberFormat="1" applyFont="1" applyFill="1" applyBorder="1" applyAlignment="1" applyProtection="1">
      <alignment vertical="center"/>
      <protection/>
    </xf>
    <xf numFmtId="0" fontId="7" fillId="0" borderId="5" xfId="20" applyNumberFormat="1" applyFont="1" applyFill="1" applyBorder="1" applyAlignment="1" applyProtection="1">
      <alignment vertical="center"/>
      <protection/>
    </xf>
    <xf numFmtId="0" fontId="0" fillId="0" borderId="37" xfId="20" applyNumberFormat="1" applyFont="1" applyFill="1" applyBorder="1" applyAlignment="1" applyProtection="1">
      <alignment vertical="center"/>
      <protection/>
    </xf>
    <xf numFmtId="0" fontId="7" fillId="0" borderId="38" xfId="20" applyNumberFormat="1" applyFont="1" applyFill="1" applyBorder="1" applyAlignment="1" applyProtection="1">
      <alignment vertical="center"/>
      <protection/>
    </xf>
    <xf numFmtId="0" fontId="0" fillId="0" borderId="6" xfId="20" applyNumberFormat="1" applyFont="1" applyFill="1" applyBorder="1" applyAlignment="1" applyProtection="1">
      <alignment vertical="center"/>
      <protection/>
    </xf>
    <xf numFmtId="0" fontId="9" fillId="3" borderId="32" xfId="20" applyNumberFormat="1" applyFont="1" applyFill="1" applyBorder="1" applyAlignment="1" applyProtection="1">
      <alignment horizontal="left" vertical="center"/>
      <protection/>
    </xf>
    <xf numFmtId="0" fontId="0" fillId="0" borderId="7" xfId="20" applyNumberFormat="1" applyFont="1" applyFill="1" applyBorder="1" applyAlignment="1" applyProtection="1">
      <alignment vertical="center"/>
      <protection/>
    </xf>
    <xf numFmtId="0" fontId="0" fillId="0" borderId="0" xfId="20" applyNumberFormat="1" applyFont="1" applyFill="1" applyAlignment="1" applyProtection="1">
      <alignment vertical="center"/>
      <protection/>
    </xf>
    <xf numFmtId="0" fontId="0" fillId="0" borderId="13" xfId="20" applyNumberFormat="1" applyFont="1" applyFill="1" applyBorder="1" applyAlignment="1" applyProtection="1">
      <alignment vertical="center"/>
      <protection/>
    </xf>
    <xf numFmtId="0" fontId="0" fillId="0" borderId="12" xfId="20" applyNumberFormat="1" applyFont="1" applyFill="1" applyBorder="1" applyAlignment="1" applyProtection="1">
      <alignment vertical="center"/>
      <protection/>
    </xf>
    <xf numFmtId="166" fontId="7" fillId="0" borderId="0" xfId="20" applyNumberFormat="1" applyFont="1" applyFill="1" applyAlignment="1" applyProtection="1">
      <alignment vertical="center"/>
      <protection/>
    </xf>
    <xf numFmtId="166" fontId="0" fillId="0" borderId="11" xfId="20" applyNumberFormat="1" applyFont="1" applyFill="1" applyBorder="1" applyAlignment="1" applyProtection="1">
      <alignment vertical="center"/>
      <protection/>
    </xf>
    <xf numFmtId="3" fontId="0" fillId="2" borderId="3" xfId="20" applyNumberFormat="1" applyFont="1" applyFill="1" applyBorder="1" applyAlignment="1" applyProtection="1">
      <alignment vertical="center"/>
      <protection/>
    </xf>
    <xf numFmtId="0" fontId="2" fillId="0" borderId="39" xfId="20" applyNumberFormat="1" applyFont="1" applyFill="1" applyBorder="1" applyAlignment="1" applyProtection="1">
      <alignment horizontal="left"/>
      <protection/>
    </xf>
    <xf numFmtId="0" fontId="0" fillId="0" borderId="15" xfId="20" applyNumberFormat="1" applyFont="1" applyFill="1" applyBorder="1" applyAlignment="1" applyProtection="1">
      <alignment vertical="center"/>
      <protection/>
    </xf>
    <xf numFmtId="0" fontId="7" fillId="0" borderId="15" xfId="20" applyNumberFormat="1" applyFont="1" applyFill="1" applyBorder="1" applyAlignment="1" applyProtection="1">
      <alignment vertical="center"/>
      <protection/>
    </xf>
    <xf numFmtId="0" fontId="0" fillId="0" borderId="16" xfId="20" applyNumberFormat="1" applyFont="1" applyFill="1" applyBorder="1" applyAlignment="1" applyProtection="1">
      <alignment vertical="center"/>
      <protection/>
    </xf>
    <xf numFmtId="0" fontId="2" fillId="0" borderId="15" xfId="20" applyNumberFormat="1" applyFont="1" applyFill="1" applyBorder="1" applyAlignment="1" applyProtection="1">
      <alignment horizontal="left"/>
      <protection/>
    </xf>
    <xf numFmtId="0" fontId="0" fillId="0" borderId="40" xfId="20" applyNumberFormat="1" applyFont="1" applyFill="1" applyBorder="1" applyAlignment="1" applyProtection="1">
      <alignment vertical="center"/>
      <protection/>
    </xf>
    <xf numFmtId="9" fontId="2" fillId="0" borderId="17" xfId="20" applyNumberFormat="1" applyFont="1" applyFill="1" applyBorder="1" applyAlignment="1" applyProtection="1">
      <alignment vertical="center"/>
      <protection/>
    </xf>
    <xf numFmtId="4" fontId="0" fillId="0" borderId="18" xfId="20" applyNumberFormat="1" applyFont="1" applyFill="1" applyBorder="1" applyAlignment="1" applyProtection="1">
      <alignment vertical="center"/>
      <protection/>
    </xf>
    <xf numFmtId="4" fontId="0" fillId="0" borderId="25" xfId="20" applyNumberFormat="1" applyFont="1" applyFill="1" applyBorder="1" applyAlignment="1" applyProtection="1">
      <alignment vertical="center"/>
      <protection/>
    </xf>
    <xf numFmtId="0" fontId="8" fillId="0" borderId="7" xfId="20" applyNumberFormat="1" applyFont="1" applyFill="1" applyBorder="1" applyAlignment="1" applyProtection="1">
      <alignment vertical="center"/>
      <protection/>
    </xf>
    <xf numFmtId="0" fontId="7" fillId="0" borderId="12" xfId="20" applyNumberFormat="1" applyFont="1" applyFill="1" applyBorder="1" applyAlignment="1" applyProtection="1">
      <alignment vertical="center"/>
      <protection/>
    </xf>
    <xf numFmtId="0" fontId="0" fillId="0" borderId="11" xfId="20" applyNumberFormat="1" applyFont="1" applyFill="1" applyBorder="1" applyAlignment="1" applyProtection="1">
      <alignment vertical="center"/>
      <protection/>
    </xf>
    <xf numFmtId="0" fontId="7" fillId="0" borderId="7" xfId="20" applyNumberFormat="1" applyFont="1" applyFill="1" applyBorder="1" applyAlignment="1" applyProtection="1">
      <alignment vertical="center"/>
      <protection/>
    </xf>
    <xf numFmtId="0" fontId="8" fillId="0" borderId="29" xfId="20" applyNumberFormat="1" applyFont="1" applyFill="1" applyBorder="1" applyAlignment="1" applyProtection="1">
      <alignment vertical="center"/>
      <protection/>
    </xf>
    <xf numFmtId="4" fontId="0" fillId="2" borderId="41" xfId="20" applyNumberFormat="1" applyFont="1" applyFill="1" applyBorder="1" applyAlignment="1" applyProtection="1">
      <alignment vertical="center"/>
      <protection/>
    </xf>
    <xf numFmtId="0" fontId="2" fillId="0" borderId="7" xfId="20" applyNumberFormat="1" applyFont="1" applyFill="1" applyBorder="1" applyAlignment="1" applyProtection="1">
      <alignment horizontal="left"/>
      <protection/>
    </xf>
    <xf numFmtId="0" fontId="2" fillId="0" borderId="0" xfId="20" applyNumberFormat="1" applyFont="1" applyFill="1" applyAlignment="1" applyProtection="1">
      <alignment horizontal="left"/>
      <protection/>
    </xf>
    <xf numFmtId="0" fontId="8" fillId="0" borderId="42" xfId="20" applyNumberFormat="1" applyFont="1" applyFill="1" applyBorder="1" applyAlignment="1" applyProtection="1">
      <alignment vertical="center"/>
      <protection/>
    </xf>
    <xf numFmtId="0" fontId="0" fillId="0" borderId="9" xfId="20" applyNumberFormat="1" applyFont="1" applyFill="1" applyBorder="1" applyAlignment="1" applyProtection="1">
      <alignment vertical="center"/>
      <protection/>
    </xf>
    <xf numFmtId="0" fontId="0" fillId="0" borderId="10" xfId="20" applyNumberFormat="1" applyFont="1" applyFill="1" applyBorder="1" applyAlignment="1" applyProtection="1">
      <alignment vertical="center"/>
      <protection/>
    </xf>
    <xf numFmtId="0" fontId="7" fillId="0" borderId="9" xfId="20" applyNumberFormat="1" applyFont="1" applyFill="1" applyBorder="1" applyAlignment="1" applyProtection="1">
      <alignment vertical="center"/>
      <protection/>
    </xf>
    <xf numFmtId="0" fontId="2" fillId="0" borderId="43" xfId="20" applyNumberFormat="1" applyFont="1" applyFill="1" applyBorder="1" applyAlignment="1" applyProtection="1">
      <alignment horizontal="center" vertical="center"/>
      <protection/>
    </xf>
    <xf numFmtId="0" fontId="2" fillId="0" borderId="11" xfId="20" applyNumberFormat="1" applyFont="1" applyFill="1" applyBorder="1" applyAlignment="1" applyProtection="1">
      <alignment horizontal="center" vertical="center"/>
      <protection/>
    </xf>
    <xf numFmtId="0" fontId="2" fillId="0" borderId="21" xfId="20" applyNumberFormat="1" applyFont="1" applyFill="1" applyBorder="1" applyAlignment="1" applyProtection="1">
      <alignment horizontal="left"/>
      <protection/>
    </xf>
    <xf numFmtId="0" fontId="0" fillId="0" borderId="22" xfId="20" applyNumberFormat="1" applyFont="1" applyFill="1" applyBorder="1" applyAlignment="1" applyProtection="1">
      <alignment vertical="center"/>
      <protection/>
    </xf>
    <xf numFmtId="0" fontId="0" fillId="0" borderId="44" xfId="20" applyNumberFormat="1" applyFont="1" applyFill="1" applyBorder="1" applyAlignment="1" applyProtection="1">
      <alignment vertical="center"/>
      <protection/>
    </xf>
    <xf numFmtId="0" fontId="2" fillId="0" borderId="45" xfId="20" applyNumberFormat="1" applyFont="1" applyFill="1" applyBorder="1" applyAlignment="1" applyProtection="1">
      <alignment/>
      <protection/>
    </xf>
    <xf numFmtId="0" fontId="2" fillId="0" borderId="23" xfId="20" applyNumberFormat="1" applyFont="1" applyFill="1" applyBorder="1" applyAlignment="1" applyProtection="1">
      <alignment horizontal="center" vertical="center"/>
      <protection/>
    </xf>
    <xf numFmtId="1" fontId="13" fillId="4" borderId="0" xfId="20" applyNumberFormat="1" applyFont="1" applyFill="1" applyAlignment="1" applyProtection="1">
      <alignment vertical="center"/>
      <protection/>
    </xf>
    <xf numFmtId="0" fontId="7" fillId="4" borderId="0" xfId="20" applyNumberFormat="1" applyFont="1" applyFill="1" applyAlignment="1" applyProtection="1">
      <alignment vertical="center"/>
      <protection/>
    </xf>
    <xf numFmtId="1" fontId="14" fillId="4" borderId="0" xfId="0" applyNumberFormat="1" applyFont="1" applyFill="1"/>
    <xf numFmtId="1" fontId="0" fillId="4" borderId="0" xfId="0" applyNumberFormat="1" applyFill="1" applyBorder="1"/>
    <xf numFmtId="1" fontId="6" fillId="4" borderId="0" xfId="20" applyNumberFormat="1" applyFont="1" applyFill="1" applyAlignment="1" applyProtection="1">
      <alignment vertical="center"/>
      <protection/>
    </xf>
    <xf numFmtId="1" fontId="7" fillId="4" borderId="0" xfId="20" applyNumberFormat="1" applyFont="1" applyFill="1" applyAlignment="1" applyProtection="1">
      <alignment vertical="center"/>
      <protection/>
    </xf>
    <xf numFmtId="1" fontId="7" fillId="5" borderId="46" xfId="20" applyNumberFormat="1" applyFont="1" applyFill="1" applyBorder="1" applyAlignment="1" applyProtection="1">
      <alignment horizontal="center" vertical="center" wrapText="1"/>
      <protection/>
    </xf>
    <xf numFmtId="0" fontId="7" fillId="5" borderId="47" xfId="20" applyNumberFormat="1" applyFont="1" applyFill="1" applyBorder="1" applyAlignment="1" applyProtection="1">
      <alignment horizontal="center" vertical="center" wrapText="1"/>
      <protection/>
    </xf>
    <xf numFmtId="0" fontId="7" fillId="5" borderId="48" xfId="20" applyNumberFormat="1" applyFont="1" applyFill="1" applyBorder="1" applyAlignment="1" applyProtection="1">
      <alignment horizontal="center" vertical="center" wrapText="1"/>
      <protection/>
    </xf>
    <xf numFmtId="1" fontId="7" fillId="5" borderId="49" xfId="20" applyNumberFormat="1" applyFont="1" applyFill="1" applyBorder="1" applyAlignment="1" applyProtection="1">
      <alignment horizontal="center" vertical="center" wrapText="1"/>
      <protection/>
    </xf>
    <xf numFmtId="0" fontId="7" fillId="5" borderId="50" xfId="20" applyNumberFormat="1" applyFont="1" applyFill="1" applyBorder="1" applyAlignment="1" applyProtection="1">
      <alignment horizontal="center" vertical="center" wrapText="1"/>
      <protection/>
    </xf>
    <xf numFmtId="0" fontId="7" fillId="5" borderId="51" xfId="2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Border="1"/>
    <xf numFmtId="164" fontId="0" fillId="0" borderId="17" xfId="0" applyNumberFormat="1" applyBorder="1"/>
    <xf numFmtId="2" fontId="0" fillId="0" borderId="17" xfId="0" applyNumberFormat="1" applyBorder="1"/>
    <xf numFmtId="3" fontId="10" fillId="0" borderId="1" xfId="20" applyNumberFormat="1" applyFont="1" applyFill="1" applyBorder="1" applyAlignment="1" applyProtection="1">
      <alignment vertical="center"/>
      <protection/>
    </xf>
    <xf numFmtId="4" fontId="17" fillId="2" borderId="1" xfId="20" applyNumberFormat="1" applyFont="1" applyFill="1" applyBorder="1" applyAlignment="1" applyProtection="1">
      <alignment vertical="center"/>
      <protection/>
    </xf>
    <xf numFmtId="9" fontId="2" fillId="0" borderId="18" xfId="20" applyNumberFormat="1" applyFont="1" applyFill="1" applyBorder="1" applyAlignment="1" applyProtection="1">
      <alignment horizontal="right" vertical="center"/>
      <protection/>
    </xf>
    <xf numFmtId="0" fontId="2" fillId="0" borderId="9" xfId="20" applyNumberFormat="1" applyFont="1" applyFill="1" applyBorder="1" applyAlignment="1" applyProtection="1">
      <alignment vertical="center"/>
      <protection/>
    </xf>
    <xf numFmtId="0" fontId="2" fillId="0" borderId="22" xfId="20" applyNumberFormat="1" applyFont="1" applyFill="1" applyBorder="1" applyAlignment="1" applyProtection="1">
      <alignment vertical="center"/>
      <protection/>
    </xf>
    <xf numFmtId="4" fontId="0" fillId="0" borderId="17" xfId="20" applyNumberFormat="1" applyFont="1" applyFill="1" applyBorder="1" applyAlignment="1" applyProtection="1">
      <alignment vertical="center"/>
      <protection/>
    </xf>
    <xf numFmtId="14" fontId="7" fillId="4" borderId="0" xfId="20" applyNumberFormat="1" applyFont="1" applyFill="1" applyAlignment="1" applyProtection="1">
      <alignment horizontal="left" vertical="center"/>
      <protection/>
    </xf>
    <xf numFmtId="3" fontId="15" fillId="0" borderId="8" xfId="20" applyNumberFormat="1" applyFont="1" applyFill="1" applyBorder="1" applyAlignment="1" applyProtection="1">
      <alignment vertical="center"/>
      <protection/>
    </xf>
    <xf numFmtId="3" fontId="16" fillId="0" borderId="14" xfId="20" applyNumberFormat="1" applyFont="1" applyBorder="1">
      <alignment/>
      <protection/>
    </xf>
    <xf numFmtId="3" fontId="15" fillId="0" borderId="14" xfId="20" applyNumberFormat="1" applyFont="1" applyFill="1" applyBorder="1" applyAlignment="1" applyProtection="1">
      <alignment vertical="center"/>
      <protection/>
    </xf>
    <xf numFmtId="3" fontId="15" fillId="0" borderId="45" xfId="20" applyNumberFormat="1" applyFont="1" applyFill="1" applyBorder="1" applyAlignment="1" applyProtection="1">
      <alignment vertical="center"/>
      <protection/>
    </xf>
    <xf numFmtId="3" fontId="0" fillId="0" borderId="43" xfId="20" applyNumberFormat="1" applyFont="1" applyFill="1" applyBorder="1" applyAlignment="1" applyProtection="1">
      <alignment vertical="center"/>
      <protection/>
    </xf>
    <xf numFmtId="3" fontId="0" fillId="0" borderId="40" xfId="20" applyNumberFormat="1" applyFont="1" applyFill="1" applyBorder="1" applyAlignment="1" applyProtection="1">
      <alignment vertical="center"/>
      <protection/>
    </xf>
    <xf numFmtId="3" fontId="0" fillId="0" borderId="23" xfId="20" applyNumberFormat="1" applyFont="1" applyFill="1" applyBorder="1" applyAlignment="1" applyProtection="1">
      <alignment vertical="center"/>
      <protection/>
    </xf>
    <xf numFmtId="1" fontId="18" fillId="0" borderId="17" xfId="0" applyNumberFormat="1" applyFont="1" applyBorder="1"/>
    <xf numFmtId="2" fontId="18" fillId="0" borderId="17" xfId="0" applyNumberFormat="1" applyFont="1" applyBorder="1"/>
    <xf numFmtId="1" fontId="19" fillId="0" borderId="17" xfId="0" applyNumberFormat="1" applyFont="1" applyBorder="1"/>
    <xf numFmtId="2" fontId="19" fillId="0" borderId="17" xfId="0" applyNumberFormat="1" applyFont="1" applyBorder="1"/>
    <xf numFmtId="1" fontId="20" fillId="0" borderId="17" xfId="0" applyNumberFormat="1" applyFont="1" applyBorder="1"/>
    <xf numFmtId="2" fontId="20" fillId="0" borderId="17" xfId="0" applyNumberFormat="1" applyFont="1" applyBorder="1"/>
    <xf numFmtId="0" fontId="8" fillId="0" borderId="0" xfId="0" applyFont="1"/>
    <xf numFmtId="0" fontId="21" fillId="0" borderId="0" xfId="0" applyFont="1"/>
    <xf numFmtId="16" fontId="21" fillId="0" borderId="0" xfId="0" applyNumberFormat="1" applyFont="1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vážnice - stafi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sestav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7">
      <selection activeCell="O24" sqref="O24"/>
    </sheetView>
  </sheetViews>
  <sheetFormatPr defaultColWidth="9.00390625" defaultRowHeight="12.75"/>
  <cols>
    <col min="1" max="1" width="2.25390625" style="8" customWidth="1"/>
    <col min="2" max="2" width="2.75390625" style="8" customWidth="1"/>
    <col min="3" max="3" width="2.625" style="8" customWidth="1"/>
    <col min="4" max="4" width="7.625" style="8" customWidth="1"/>
    <col min="5" max="5" width="15.875" style="8" customWidth="1"/>
    <col min="6" max="6" width="0.875" style="8" customWidth="1"/>
    <col min="7" max="7" width="2.125" style="8" customWidth="1"/>
    <col min="8" max="8" width="2.875" style="8" customWidth="1"/>
    <col min="9" max="9" width="11.00390625" style="8" customWidth="1"/>
    <col min="10" max="10" width="14.125" style="8" customWidth="1"/>
    <col min="11" max="11" width="0.74609375" style="8" customWidth="1"/>
    <col min="12" max="12" width="2.375" style="8" customWidth="1"/>
    <col min="13" max="13" width="4.75390625" style="8" customWidth="1"/>
    <col min="14" max="14" width="12.875" style="8" customWidth="1"/>
    <col min="15" max="15" width="6.00390625" style="8" customWidth="1"/>
    <col min="16" max="16" width="16.25390625" style="8" customWidth="1"/>
    <col min="17" max="17" width="1.625" style="8" customWidth="1"/>
    <col min="18" max="16384" width="9.125" style="8" customWidth="1"/>
  </cols>
  <sheetData>
    <row r="1" spans="1:17" ht="53.25" customHeight="1" thickBot="1">
      <c r="A1" s="4"/>
      <c r="B1" s="5"/>
      <c r="C1" s="5"/>
      <c r="D1" s="5"/>
      <c r="E1" s="5"/>
      <c r="F1" s="6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 s="7"/>
    </row>
    <row r="2" spans="1:17" ht="16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16.5" customHeight="1">
      <c r="A3" s="12"/>
      <c r="B3" s="13" t="s">
        <v>4</v>
      </c>
      <c r="C3" s="13"/>
      <c r="D3" s="13"/>
      <c r="E3" s="14" t="s">
        <v>439</v>
      </c>
      <c r="F3" s="15"/>
      <c r="G3" s="15"/>
      <c r="H3" s="15"/>
      <c r="I3" s="15"/>
      <c r="J3" s="16"/>
      <c r="K3" s="13"/>
      <c r="L3" s="17"/>
      <c r="M3" s="17"/>
      <c r="N3" s="13" t="s">
        <v>5</v>
      </c>
      <c r="O3" s="18" t="s">
        <v>6</v>
      </c>
      <c r="P3" s="19"/>
      <c r="Q3" s="20"/>
    </row>
    <row r="4" spans="1:17" ht="16.5" customHeight="1">
      <c r="A4" s="12"/>
      <c r="B4" s="13" t="s">
        <v>7</v>
      </c>
      <c r="C4" s="13"/>
      <c r="D4" s="13"/>
      <c r="E4" s="21" t="s">
        <v>440</v>
      </c>
      <c r="F4" s="22"/>
      <c r="G4" s="22"/>
      <c r="H4" s="22"/>
      <c r="I4" s="22"/>
      <c r="J4" s="23"/>
      <c r="K4" s="13"/>
      <c r="L4" s="17"/>
      <c r="M4" s="17"/>
      <c r="N4" s="13" t="s">
        <v>8</v>
      </c>
      <c r="O4" s="24" t="s">
        <v>6</v>
      </c>
      <c r="P4" s="25"/>
      <c r="Q4" s="20"/>
    </row>
    <row r="5" spans="1:17" ht="16.5" customHeight="1">
      <c r="A5" s="12"/>
      <c r="B5" s="13" t="s">
        <v>9</v>
      </c>
      <c r="C5" s="13"/>
      <c r="D5" s="13"/>
      <c r="E5" s="26" t="s">
        <v>6</v>
      </c>
      <c r="F5" s="27"/>
      <c r="G5" s="27"/>
      <c r="H5" s="27"/>
      <c r="I5" s="27"/>
      <c r="J5" s="28"/>
      <c r="K5" s="13"/>
      <c r="L5" s="17"/>
      <c r="M5" s="17"/>
      <c r="N5" s="13" t="s">
        <v>10</v>
      </c>
      <c r="O5" s="29"/>
      <c r="P5" s="30"/>
      <c r="Q5" s="20"/>
    </row>
    <row r="6" spans="1:17" ht="16.5" customHeight="1">
      <c r="A6" s="31"/>
      <c r="B6" s="32"/>
      <c r="C6" s="32"/>
      <c r="D6" s="32"/>
      <c r="E6" s="32"/>
      <c r="F6" s="32"/>
      <c r="G6" s="32"/>
      <c r="H6" s="32"/>
      <c r="I6" s="32"/>
      <c r="J6" s="33"/>
      <c r="K6" s="32"/>
      <c r="L6" s="32"/>
      <c r="M6" s="32"/>
      <c r="N6" s="32" t="s">
        <v>11</v>
      </c>
      <c r="O6" s="32" t="s">
        <v>80</v>
      </c>
      <c r="P6" s="32"/>
      <c r="Q6" s="34"/>
    </row>
    <row r="7" spans="1:17" ht="16.5" customHeight="1">
      <c r="A7" s="12" t="s">
        <v>12</v>
      </c>
      <c r="B7" s="13" t="s">
        <v>13</v>
      </c>
      <c r="C7" s="13"/>
      <c r="D7" s="13"/>
      <c r="E7" s="35" t="s">
        <v>441</v>
      </c>
      <c r="F7" s="36"/>
      <c r="G7" s="36"/>
      <c r="H7" s="36"/>
      <c r="I7" s="36"/>
      <c r="J7" s="37"/>
      <c r="K7" s="13"/>
      <c r="L7" s="38"/>
      <c r="M7" s="39"/>
      <c r="N7" s="40" t="s">
        <v>6</v>
      </c>
      <c r="O7" s="41" t="s">
        <v>6</v>
      </c>
      <c r="P7" s="42"/>
      <c r="Q7" s="20"/>
    </row>
    <row r="8" spans="1:17" ht="16.5" customHeight="1">
      <c r="A8" s="12"/>
      <c r="B8" s="13" t="s">
        <v>14</v>
      </c>
      <c r="C8" s="13"/>
      <c r="D8" s="13"/>
      <c r="E8" s="24" t="s">
        <v>442</v>
      </c>
      <c r="F8" s="43"/>
      <c r="G8" s="43"/>
      <c r="H8" s="43"/>
      <c r="I8" s="43"/>
      <c r="J8" s="44"/>
      <c r="K8" s="13"/>
      <c r="L8" s="38"/>
      <c r="M8" s="39"/>
      <c r="N8" s="40"/>
      <c r="O8" s="45" t="s">
        <v>6</v>
      </c>
      <c r="P8" s="42"/>
      <c r="Q8" s="20"/>
    </row>
    <row r="9" spans="1:17" ht="16.5" customHeight="1">
      <c r="A9" s="12"/>
      <c r="B9" s="13" t="s">
        <v>15</v>
      </c>
      <c r="C9" s="13"/>
      <c r="D9" s="13"/>
      <c r="E9" s="29"/>
      <c r="F9" s="46"/>
      <c r="G9" s="46"/>
      <c r="H9" s="46"/>
      <c r="I9" s="46"/>
      <c r="J9" s="47"/>
      <c r="K9" s="13"/>
      <c r="L9" s="38"/>
      <c r="M9" s="39"/>
      <c r="N9" s="40"/>
      <c r="O9" s="45"/>
      <c r="P9" s="42"/>
      <c r="Q9" s="20"/>
    </row>
    <row r="10" spans="1:17" ht="16.5" customHeight="1">
      <c r="A10" s="31"/>
      <c r="B10" s="32"/>
      <c r="C10" s="32"/>
      <c r="D10" s="32"/>
      <c r="E10" s="32" t="s">
        <v>16</v>
      </c>
      <c r="F10" s="32"/>
      <c r="G10" s="48" t="s">
        <v>17</v>
      </c>
      <c r="H10" s="48"/>
      <c r="I10" s="48"/>
      <c r="J10" s="32"/>
      <c r="K10" s="32"/>
      <c r="L10" s="49"/>
      <c r="M10" s="32"/>
      <c r="N10" s="32" t="s">
        <v>18</v>
      </c>
      <c r="O10" s="32"/>
      <c r="P10" s="32" t="s">
        <v>19</v>
      </c>
      <c r="Q10" s="34"/>
    </row>
    <row r="11" spans="1:17" ht="16.5" customHeight="1">
      <c r="A11" s="12"/>
      <c r="B11" s="13"/>
      <c r="C11" s="13"/>
      <c r="D11" s="13"/>
      <c r="E11" s="50"/>
      <c r="F11" s="13"/>
      <c r="G11" s="45"/>
      <c r="H11" s="51"/>
      <c r="I11" s="42" t="s">
        <v>20</v>
      </c>
      <c r="J11" s="13"/>
      <c r="K11" s="13"/>
      <c r="L11" s="17"/>
      <c r="M11" s="38"/>
      <c r="N11" s="52">
        <v>42723</v>
      </c>
      <c r="O11" s="13"/>
      <c r="P11" s="53"/>
      <c r="Q11" s="20"/>
    </row>
    <row r="12" spans="1:17" ht="18" customHeight="1" thickBo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23.1" customHeight="1">
      <c r="A13" s="57"/>
      <c r="B13" s="58"/>
      <c r="C13" s="58"/>
      <c r="D13" s="58"/>
      <c r="E13" s="58" t="s">
        <v>21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1:17" ht="23.1" customHeight="1">
      <c r="A14" s="60"/>
      <c r="B14" s="61"/>
      <c r="C14" s="61"/>
      <c r="D14" s="61"/>
      <c r="E14" s="62" t="s">
        <v>6</v>
      </c>
      <c r="F14" s="61"/>
      <c r="G14" s="63"/>
      <c r="H14" s="61"/>
      <c r="I14" s="61"/>
      <c r="J14" s="62" t="s">
        <v>6</v>
      </c>
      <c r="K14" s="64"/>
      <c r="L14" s="63"/>
      <c r="M14" s="61"/>
      <c r="N14" s="61"/>
      <c r="O14" s="62" t="s">
        <v>6</v>
      </c>
      <c r="P14" s="62"/>
      <c r="Q14" s="65"/>
    </row>
    <row r="15" spans="1:17" ht="23.1" customHeight="1">
      <c r="A15" s="66"/>
      <c r="B15" s="67" t="s">
        <v>22</v>
      </c>
      <c r="C15" s="67"/>
      <c r="D15" s="68"/>
      <c r="E15" s="63" t="s">
        <v>23</v>
      </c>
      <c r="F15" s="64"/>
      <c r="G15" s="63"/>
      <c r="H15" s="61" t="s">
        <v>22</v>
      </c>
      <c r="I15" s="64"/>
      <c r="J15" s="63" t="s">
        <v>23</v>
      </c>
      <c r="K15" s="64"/>
      <c r="L15" s="63"/>
      <c r="M15" s="61" t="s">
        <v>22</v>
      </c>
      <c r="N15" s="61"/>
      <c r="O15" s="63" t="s">
        <v>23</v>
      </c>
      <c r="P15" s="61"/>
      <c r="Q15" s="65"/>
    </row>
    <row r="16" spans="1:17" ht="23.1" customHeight="1" thickBot="1">
      <c r="A16" s="69"/>
      <c r="B16" s="70"/>
      <c r="C16" s="70"/>
      <c r="D16" s="71">
        <v>0</v>
      </c>
      <c r="E16" s="72">
        <v>0</v>
      </c>
      <c r="F16" s="73"/>
      <c r="G16" s="74"/>
      <c r="H16" s="70"/>
      <c r="I16" s="71">
        <v>0</v>
      </c>
      <c r="J16" s="72">
        <v>0</v>
      </c>
      <c r="K16" s="73"/>
      <c r="L16" s="74"/>
      <c r="M16" s="70"/>
      <c r="N16" s="75">
        <v>0</v>
      </c>
      <c r="O16" s="74"/>
      <c r="P16" s="76">
        <v>0</v>
      </c>
      <c r="Q16" s="77"/>
    </row>
    <row r="17" spans="1:17" ht="25.5" customHeight="1" thickBot="1">
      <c r="A17" s="78"/>
      <c r="B17" s="79"/>
      <c r="C17" s="79"/>
      <c r="D17" s="79"/>
      <c r="E17" s="79" t="s">
        <v>24</v>
      </c>
      <c r="F17" s="79"/>
      <c r="G17" s="79"/>
      <c r="H17" s="80"/>
      <c r="I17" s="81" t="s">
        <v>1</v>
      </c>
      <c r="J17" s="79"/>
      <c r="K17" s="79"/>
      <c r="L17" s="79"/>
      <c r="M17" s="79"/>
      <c r="N17" s="79"/>
      <c r="O17" s="79"/>
      <c r="P17" s="79"/>
      <c r="Q17" s="82"/>
    </row>
    <row r="18" spans="1:17" ht="25.5" customHeight="1">
      <c r="A18" s="83" t="s">
        <v>2</v>
      </c>
      <c r="B18" s="84"/>
      <c r="C18" s="85" t="s">
        <v>25</v>
      </c>
      <c r="D18" s="86"/>
      <c r="E18" s="86"/>
      <c r="F18" s="87"/>
      <c r="G18" s="83" t="s">
        <v>26</v>
      </c>
      <c r="H18" s="88"/>
      <c r="I18" s="85" t="s">
        <v>27</v>
      </c>
      <c r="J18" s="86"/>
      <c r="K18" s="87"/>
      <c r="L18" s="83" t="s">
        <v>28</v>
      </c>
      <c r="M18" s="89"/>
      <c r="N18" s="85" t="s">
        <v>29</v>
      </c>
      <c r="O18" s="86"/>
      <c r="P18" s="86"/>
      <c r="Q18" s="87"/>
    </row>
    <row r="19" spans="1:17" ht="23.1" customHeight="1">
      <c r="A19" s="90">
        <v>1</v>
      </c>
      <c r="B19" s="91" t="s">
        <v>30</v>
      </c>
      <c r="C19" s="92"/>
      <c r="D19" s="93" t="s">
        <v>31</v>
      </c>
      <c r="E19" s="175">
        <v>0</v>
      </c>
      <c r="F19" s="179"/>
      <c r="G19" s="90">
        <v>8</v>
      </c>
      <c r="H19" s="96" t="s">
        <v>32</v>
      </c>
      <c r="I19" s="97"/>
      <c r="J19" s="94">
        <v>0</v>
      </c>
      <c r="K19" s="95"/>
      <c r="L19" s="90">
        <v>13</v>
      </c>
      <c r="M19" s="98" t="s">
        <v>33</v>
      </c>
      <c r="N19" s="97"/>
      <c r="O19" s="99">
        <v>0</v>
      </c>
      <c r="P19" s="94">
        <f>PRODUCT(E25,O19)</f>
        <v>0</v>
      </c>
      <c r="Q19" s="95"/>
    </row>
    <row r="20" spans="1:17" ht="23.1" customHeight="1">
      <c r="A20" s="90">
        <v>2</v>
      </c>
      <c r="B20" s="100"/>
      <c r="C20" s="101"/>
      <c r="D20" s="93" t="s">
        <v>34</v>
      </c>
      <c r="E20" s="176">
        <f>'ROZPOČET OBJEKTU 0001'!$H$70</f>
        <v>0</v>
      </c>
      <c r="F20" s="180"/>
      <c r="G20" s="90">
        <v>9</v>
      </c>
      <c r="H20" s="96" t="s">
        <v>35</v>
      </c>
      <c r="I20" s="97"/>
      <c r="J20" s="94">
        <v>0</v>
      </c>
      <c r="K20" s="95"/>
      <c r="L20" s="90">
        <v>14</v>
      </c>
      <c r="M20" s="98" t="s">
        <v>36</v>
      </c>
      <c r="N20" s="97"/>
      <c r="O20" s="99">
        <v>0</v>
      </c>
      <c r="P20" s="94">
        <f>PRODUCT(E25,O20)</f>
        <v>0</v>
      </c>
      <c r="Q20" s="95"/>
    </row>
    <row r="21" spans="1:17" ht="23.1" customHeight="1">
      <c r="A21" s="90">
        <v>3</v>
      </c>
      <c r="B21" s="91" t="s">
        <v>37</v>
      </c>
      <c r="C21" s="92"/>
      <c r="D21" s="93" t="s">
        <v>31</v>
      </c>
      <c r="E21" s="175">
        <v>0</v>
      </c>
      <c r="F21" s="179"/>
      <c r="G21" s="90">
        <v>10</v>
      </c>
      <c r="H21" s="96" t="s">
        <v>38</v>
      </c>
      <c r="I21" s="97"/>
      <c r="J21" s="94">
        <v>0</v>
      </c>
      <c r="K21" s="95"/>
      <c r="L21" s="90">
        <v>15</v>
      </c>
      <c r="M21" s="98" t="s">
        <v>39</v>
      </c>
      <c r="N21" s="97"/>
      <c r="O21" s="99">
        <v>0</v>
      </c>
      <c r="P21" s="94">
        <f>PRODUCT(E25,O21)</f>
        <v>0</v>
      </c>
      <c r="Q21" s="95"/>
    </row>
    <row r="22" spans="1:17" ht="23.1" customHeight="1">
      <c r="A22" s="90">
        <v>4</v>
      </c>
      <c r="B22" s="100"/>
      <c r="C22" s="101"/>
      <c r="D22" s="93" t="s">
        <v>34</v>
      </c>
      <c r="E22" s="177">
        <f>'ROZPOČET OBJEKTU 0001'!$H$154</f>
        <v>0</v>
      </c>
      <c r="F22" s="180"/>
      <c r="G22" s="90">
        <v>11</v>
      </c>
      <c r="H22" s="98" t="s">
        <v>6</v>
      </c>
      <c r="I22" s="102"/>
      <c r="J22" s="94">
        <v>0</v>
      </c>
      <c r="K22" s="95"/>
      <c r="L22" s="90">
        <v>16</v>
      </c>
      <c r="M22" s="98" t="s">
        <v>40</v>
      </c>
      <c r="N22" s="97"/>
      <c r="O22" s="99">
        <v>0</v>
      </c>
      <c r="P22" s="94">
        <f>PRODUCT(E25,O22)</f>
        <v>0</v>
      </c>
      <c r="Q22" s="95"/>
    </row>
    <row r="23" spans="1:17" ht="23.1" customHeight="1">
      <c r="A23" s="90">
        <v>5</v>
      </c>
      <c r="B23" s="91" t="s">
        <v>41</v>
      </c>
      <c r="C23" s="92"/>
      <c r="D23" s="93" t="s">
        <v>31</v>
      </c>
      <c r="E23" s="175">
        <v>0</v>
      </c>
      <c r="F23" s="179"/>
      <c r="G23" s="103"/>
      <c r="H23" s="104"/>
      <c r="I23" s="97"/>
      <c r="J23" s="94"/>
      <c r="K23" s="95"/>
      <c r="L23" s="90">
        <v>17</v>
      </c>
      <c r="M23" s="98" t="s">
        <v>42</v>
      </c>
      <c r="N23" s="104"/>
      <c r="O23" s="99">
        <v>0</v>
      </c>
      <c r="P23" s="94">
        <f>PRODUCT(E25,O23)</f>
        <v>0</v>
      </c>
      <c r="Q23" s="95"/>
    </row>
    <row r="24" spans="1:17" ht="23.1" customHeight="1" thickBot="1">
      <c r="A24" s="90">
        <v>6</v>
      </c>
      <c r="B24" s="100"/>
      <c r="C24" s="101"/>
      <c r="D24" s="93" t="s">
        <v>34</v>
      </c>
      <c r="E24" s="178">
        <f>'ROZPOČET OBJEKTU 0001'!$H$160</f>
        <v>0</v>
      </c>
      <c r="F24" s="181"/>
      <c r="G24" s="103"/>
      <c r="H24" s="104"/>
      <c r="I24" s="97"/>
      <c r="J24" s="94"/>
      <c r="K24" s="95"/>
      <c r="L24" s="90">
        <v>18</v>
      </c>
      <c r="M24" s="96" t="s">
        <v>43</v>
      </c>
      <c r="N24" s="104"/>
      <c r="O24" s="104"/>
      <c r="P24" s="94">
        <v>0</v>
      </c>
      <c r="Q24" s="95"/>
    </row>
    <row r="25" spans="1:17" ht="23.1" customHeight="1" thickBot="1">
      <c r="A25" s="90">
        <v>7</v>
      </c>
      <c r="B25" s="105" t="s">
        <v>44</v>
      </c>
      <c r="C25" s="104"/>
      <c r="D25" s="97"/>
      <c r="E25" s="168">
        <f>SUM(E19:E24)</f>
        <v>0</v>
      </c>
      <c r="F25" s="106"/>
      <c r="G25" s="90">
        <v>12</v>
      </c>
      <c r="H25" s="105" t="s">
        <v>45</v>
      </c>
      <c r="I25" s="97"/>
      <c r="J25" s="107">
        <v>0</v>
      </c>
      <c r="K25" s="106"/>
      <c r="L25" s="90">
        <v>19</v>
      </c>
      <c r="M25" s="105" t="s">
        <v>46</v>
      </c>
      <c r="N25" s="104"/>
      <c r="O25" s="104"/>
      <c r="P25" s="168">
        <f>SUM(P19:P24)</f>
        <v>0</v>
      </c>
      <c r="Q25" s="106"/>
    </row>
    <row r="26" spans="1:17" ht="23.1" customHeight="1" thickBot="1">
      <c r="A26" s="108">
        <v>20</v>
      </c>
      <c r="B26" s="109" t="s">
        <v>47</v>
      </c>
      <c r="C26" s="110"/>
      <c r="D26" s="111"/>
      <c r="E26" s="72">
        <v>0</v>
      </c>
      <c r="F26" s="77"/>
      <c r="G26" s="108">
        <v>21</v>
      </c>
      <c r="H26" s="109" t="s">
        <v>48</v>
      </c>
      <c r="I26" s="111"/>
      <c r="J26" s="72">
        <v>0</v>
      </c>
      <c r="K26" s="77"/>
      <c r="L26" s="108">
        <v>22</v>
      </c>
      <c r="M26" s="109" t="s">
        <v>49</v>
      </c>
      <c r="N26" s="110"/>
      <c r="O26" s="110"/>
      <c r="P26" s="72">
        <v>0</v>
      </c>
      <c r="Q26" s="77"/>
    </row>
    <row r="27" spans="1:17" ht="24.75" customHeight="1" thickBot="1">
      <c r="A27" s="57" t="s">
        <v>14</v>
      </c>
      <c r="B27" s="112"/>
      <c r="C27" s="112"/>
      <c r="D27" s="112"/>
      <c r="E27" s="113"/>
      <c r="F27" s="114"/>
      <c r="G27" s="115"/>
      <c r="H27" s="113"/>
      <c r="I27" s="112"/>
      <c r="J27" s="113"/>
      <c r="K27" s="116"/>
      <c r="L27" s="83" t="s">
        <v>50</v>
      </c>
      <c r="M27" s="117"/>
      <c r="N27" s="85" t="s">
        <v>51</v>
      </c>
      <c r="O27" s="86"/>
      <c r="P27" s="86"/>
      <c r="Q27" s="87"/>
    </row>
    <row r="28" spans="1:17" ht="23.1" customHeight="1" thickBot="1">
      <c r="A28" s="118"/>
      <c r="B28" s="119"/>
      <c r="C28" s="119"/>
      <c r="D28" s="119"/>
      <c r="E28" s="119"/>
      <c r="F28" s="120"/>
      <c r="G28" s="121"/>
      <c r="H28" s="119"/>
      <c r="I28" s="119"/>
      <c r="J28" s="122"/>
      <c r="K28" s="123"/>
      <c r="L28" s="90">
        <v>23</v>
      </c>
      <c r="M28" s="96" t="s">
        <v>52</v>
      </c>
      <c r="N28" s="171"/>
      <c r="O28" s="104"/>
      <c r="P28" s="169">
        <f>SUM(P26,P25,J26,J25,E26,E25)</f>
        <v>0</v>
      </c>
      <c r="Q28" s="124"/>
    </row>
    <row r="29" spans="1:17" ht="23.1" customHeight="1">
      <c r="A29" s="125" t="s">
        <v>53</v>
      </c>
      <c r="B29" s="126"/>
      <c r="C29" s="126"/>
      <c r="D29" s="126"/>
      <c r="E29" s="127"/>
      <c r="F29" s="128"/>
      <c r="G29" s="129" t="s">
        <v>54</v>
      </c>
      <c r="H29" s="126"/>
      <c r="I29" s="126"/>
      <c r="J29" s="127"/>
      <c r="K29" s="130"/>
      <c r="L29" s="90">
        <v>24</v>
      </c>
      <c r="M29" s="170">
        <v>0.15</v>
      </c>
      <c r="N29" s="173">
        <v>0</v>
      </c>
      <c r="O29" s="131" t="s">
        <v>55</v>
      </c>
      <c r="P29" s="132">
        <f>PRODUCT(N29*0.15)</f>
        <v>0</v>
      </c>
      <c r="Q29" s="133"/>
    </row>
    <row r="30" spans="1:17" ht="23.1" customHeight="1" thickBot="1">
      <c r="A30" s="134" t="s">
        <v>13</v>
      </c>
      <c r="B30" s="119"/>
      <c r="C30" s="119"/>
      <c r="D30" s="119"/>
      <c r="E30" s="119"/>
      <c r="F30" s="120"/>
      <c r="G30" s="135"/>
      <c r="H30" s="119"/>
      <c r="I30" s="119"/>
      <c r="J30" s="119"/>
      <c r="K30" s="136"/>
      <c r="L30" s="90">
        <v>25</v>
      </c>
      <c r="M30" s="170">
        <v>0.21</v>
      </c>
      <c r="N30" s="173">
        <f>$P$28</f>
        <v>0</v>
      </c>
      <c r="O30" s="131" t="s">
        <v>55</v>
      </c>
      <c r="P30" s="132">
        <f>PRODUCT(N30*0.21)</f>
        <v>0</v>
      </c>
      <c r="Q30" s="133"/>
    </row>
    <row r="31" spans="1:17" ht="23.1" customHeight="1" thickBot="1" thickTop="1">
      <c r="A31" s="137"/>
      <c r="B31" s="119"/>
      <c r="C31" s="119"/>
      <c r="D31" s="119"/>
      <c r="E31" s="39"/>
      <c r="F31" s="120"/>
      <c r="G31" s="39"/>
      <c r="H31" s="119"/>
      <c r="I31" s="119"/>
      <c r="J31" s="122"/>
      <c r="K31" s="136"/>
      <c r="L31" s="108">
        <v>26</v>
      </c>
      <c r="M31" s="138" t="s">
        <v>56</v>
      </c>
      <c r="N31" s="172"/>
      <c r="O31" s="111"/>
      <c r="P31" s="169">
        <f>SUM(P28:P30)</f>
        <v>0</v>
      </c>
      <c r="Q31" s="139"/>
    </row>
    <row r="32" spans="1:17" ht="26.25" customHeight="1">
      <c r="A32" s="140" t="s">
        <v>53</v>
      </c>
      <c r="B32" s="119"/>
      <c r="C32" s="119"/>
      <c r="D32" s="119"/>
      <c r="E32" s="119"/>
      <c r="F32" s="120"/>
      <c r="G32" s="141" t="s">
        <v>54</v>
      </c>
      <c r="H32" s="119"/>
      <c r="I32" s="119"/>
      <c r="J32" s="119"/>
      <c r="K32" s="136"/>
      <c r="L32" s="83" t="s">
        <v>57</v>
      </c>
      <c r="M32" s="117"/>
      <c r="N32" s="85" t="s">
        <v>58</v>
      </c>
      <c r="O32" s="86"/>
      <c r="P32" s="86"/>
      <c r="Q32" s="87"/>
    </row>
    <row r="33" spans="1:17" ht="23.1" customHeight="1">
      <c r="A33" s="142" t="s">
        <v>15</v>
      </c>
      <c r="B33" s="143"/>
      <c r="C33" s="143"/>
      <c r="D33" s="143"/>
      <c r="E33" s="143"/>
      <c r="F33" s="144"/>
      <c r="G33" s="145"/>
      <c r="H33" s="143"/>
      <c r="I33" s="143"/>
      <c r="J33" s="143"/>
      <c r="K33" s="146"/>
      <c r="L33" s="90">
        <v>27</v>
      </c>
      <c r="M33" s="96" t="s">
        <v>59</v>
      </c>
      <c r="N33" s="104"/>
      <c r="O33" s="104"/>
      <c r="P33" s="94">
        <v>0</v>
      </c>
      <c r="Q33" s="95"/>
    </row>
    <row r="34" spans="1:17" ht="23.1" customHeight="1">
      <c r="A34" s="118"/>
      <c r="B34" s="119"/>
      <c r="C34" s="119"/>
      <c r="D34" s="119"/>
      <c r="E34" s="119"/>
      <c r="F34" s="120"/>
      <c r="G34" s="121"/>
      <c r="H34" s="119"/>
      <c r="I34" s="119"/>
      <c r="J34" s="119"/>
      <c r="K34" s="147"/>
      <c r="L34" s="90">
        <v>28</v>
      </c>
      <c r="M34" s="96" t="s">
        <v>60</v>
      </c>
      <c r="N34" s="104"/>
      <c r="O34" s="104"/>
      <c r="P34" s="94">
        <v>0</v>
      </c>
      <c r="Q34" s="95"/>
    </row>
    <row r="35" spans="1:17" ht="23.1" customHeight="1" thickBot="1">
      <c r="A35" s="148" t="s">
        <v>53</v>
      </c>
      <c r="B35" s="149"/>
      <c r="C35" s="149"/>
      <c r="D35" s="149"/>
      <c r="E35" s="149"/>
      <c r="F35" s="150"/>
      <c r="G35" s="151" t="s">
        <v>54</v>
      </c>
      <c r="H35" s="149"/>
      <c r="I35" s="149"/>
      <c r="J35" s="149"/>
      <c r="K35" s="152"/>
      <c r="L35" s="108">
        <v>29</v>
      </c>
      <c r="M35" s="109" t="s">
        <v>61</v>
      </c>
      <c r="N35" s="110"/>
      <c r="O35" s="110"/>
      <c r="P35" s="72">
        <v>0</v>
      </c>
      <c r="Q35" s="77"/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A1">
      <pane ySplit="8" topLeftCell="A15" activePane="bottomLeft" state="frozen"/>
      <selection pane="bottomLeft" activeCell="J19" sqref="J19"/>
    </sheetView>
  </sheetViews>
  <sheetFormatPr defaultColWidth="9.00390625" defaultRowHeight="12.75"/>
  <cols>
    <col min="1" max="1" width="5.75390625" style="1" customWidth="1"/>
    <col min="2" max="2" width="3.75390625" style="1" customWidth="1"/>
    <col min="3" max="3" width="9.75390625" style="1" customWidth="1"/>
    <col min="4" max="4" width="45.75390625" style="1" customWidth="1"/>
    <col min="5" max="5" width="5.00390625" style="1" customWidth="1"/>
    <col min="6" max="6" width="11.75390625" style="2" customWidth="1"/>
    <col min="7" max="7" width="10.75390625" style="3" customWidth="1"/>
    <col min="8" max="8" width="11.75390625" style="3" customWidth="1"/>
  </cols>
  <sheetData>
    <row r="1" spans="1:8" ht="18">
      <c r="A1" s="153" t="s">
        <v>62</v>
      </c>
      <c r="B1" s="154"/>
      <c r="C1" s="154"/>
      <c r="D1" s="154"/>
      <c r="E1" s="154"/>
      <c r="F1" s="154"/>
      <c r="G1" s="154"/>
      <c r="H1" s="154"/>
    </row>
    <row r="2" spans="1:8" ht="15">
      <c r="A2" s="155" t="s">
        <v>63</v>
      </c>
      <c r="B2" s="154"/>
      <c r="C2" s="154"/>
      <c r="D2" s="156" t="str">
        <f>'KRYCÍ LIST OBJEKTU 0001'!E3</f>
        <v>STADION V KOSTELCI NAD ORLICÍ</v>
      </c>
      <c r="E2" s="154"/>
      <c r="F2" s="154" t="s">
        <v>64</v>
      </c>
      <c r="G2" s="154" t="str">
        <f>'KRYCÍ LIST OBJEKTU 0001'!$O$3</f>
        <v/>
      </c>
      <c r="H2" s="154"/>
    </row>
    <row r="3" spans="1:8" ht="12.75">
      <c r="A3" s="157" t="s">
        <v>65</v>
      </c>
      <c r="B3" s="154"/>
      <c r="C3" s="154"/>
      <c r="D3" s="156" t="str">
        <f>'KRYCÍ LIST OBJEKTU 0001'!E4</f>
        <v>SO 01-STAVEBNÍ ÚPRAVY OBJEKTU ZÁZEMÍ A ŠATEN</v>
      </c>
      <c r="E3" s="154"/>
      <c r="F3" s="154" t="s">
        <v>66</v>
      </c>
      <c r="G3" s="154"/>
      <c r="H3" s="154"/>
    </row>
    <row r="4" spans="1:8" ht="12.75">
      <c r="A4" s="158" t="s">
        <v>67</v>
      </c>
      <c r="B4" s="154"/>
      <c r="C4" s="154"/>
      <c r="D4" s="154" t="str">
        <f>'KRYCÍ LIST OBJEKTU 0001'!$E$7</f>
        <v>MĚSTO KOSTELEC NAD ORLICÍ</v>
      </c>
      <c r="E4" s="154"/>
      <c r="F4" s="154" t="s">
        <v>68</v>
      </c>
      <c r="G4" s="154" t="str">
        <f>'KRYCÍ LIST OBJEKTU 0001'!$I$11</f>
        <v>Landa</v>
      </c>
      <c r="H4" s="154"/>
    </row>
    <row r="5" spans="1:8" ht="12.75">
      <c r="A5" s="158" t="s">
        <v>69</v>
      </c>
      <c r="B5" s="154"/>
      <c r="C5" s="154"/>
      <c r="D5" s="154">
        <f>'KRYCÍ LIST OBJEKTU 0001'!$E$9</f>
        <v>0</v>
      </c>
      <c r="E5" s="154"/>
      <c r="F5" s="154" t="s">
        <v>70</v>
      </c>
      <c r="G5" s="174">
        <f>'KRYCÍ LIST OBJEKTU 0001'!$N$11</f>
        <v>42723</v>
      </c>
      <c r="H5" s="154"/>
    </row>
    <row r="6" spans="1:8" ht="12.75">
      <c r="A6" s="158"/>
      <c r="B6" s="154"/>
      <c r="C6" s="154"/>
      <c r="D6" s="154"/>
      <c r="E6" s="154"/>
      <c r="F6" s="154"/>
      <c r="G6" s="154"/>
      <c r="H6" s="154"/>
    </row>
    <row r="7" spans="1:8" ht="19.5">
      <c r="A7" s="159" t="s">
        <v>71</v>
      </c>
      <c r="B7" s="160" t="s">
        <v>72</v>
      </c>
      <c r="C7" s="160" t="s">
        <v>73</v>
      </c>
      <c r="D7" s="160" t="s">
        <v>74</v>
      </c>
      <c r="E7" s="160" t="s">
        <v>0</v>
      </c>
      <c r="F7" s="160" t="s">
        <v>75</v>
      </c>
      <c r="G7" s="160" t="s">
        <v>76</v>
      </c>
      <c r="H7" s="161" t="s">
        <v>77</v>
      </c>
    </row>
    <row r="8" spans="1:8" ht="12.75">
      <c r="A8" s="162" t="s">
        <v>12</v>
      </c>
      <c r="B8" s="163" t="s">
        <v>12</v>
      </c>
      <c r="C8" s="163" t="s">
        <v>78</v>
      </c>
      <c r="D8" s="163" t="s">
        <v>79</v>
      </c>
      <c r="E8" s="163" t="s">
        <v>12</v>
      </c>
      <c r="F8" s="163" t="s">
        <v>12</v>
      </c>
      <c r="G8" s="163" t="s">
        <v>12</v>
      </c>
      <c r="H8" s="164" t="s">
        <v>12</v>
      </c>
    </row>
    <row r="10" spans="1:8" ht="12.75">
      <c r="A10" s="165"/>
      <c r="B10" s="165"/>
      <c r="C10" s="165"/>
      <c r="D10" s="182" t="s">
        <v>81</v>
      </c>
      <c r="E10" s="165"/>
      <c r="F10" s="166"/>
      <c r="G10" s="167"/>
      <c r="H10" s="183"/>
    </row>
    <row r="11" spans="1:8" ht="12.75">
      <c r="A11" s="165" t="s">
        <v>85</v>
      </c>
      <c r="B11" s="165" t="s">
        <v>86</v>
      </c>
      <c r="C11" s="165" t="s">
        <v>82</v>
      </c>
      <c r="D11" s="165" t="s">
        <v>83</v>
      </c>
      <c r="E11" s="165" t="s">
        <v>84</v>
      </c>
      <c r="F11" s="166">
        <v>477.093</v>
      </c>
      <c r="G11" s="167">
        <v>0</v>
      </c>
      <c r="H11" s="167">
        <f aca="true" t="shared" si="0" ref="H11:H14">PRODUCT(F11:G11)</f>
        <v>0</v>
      </c>
    </row>
    <row r="12" spans="1:8" ht="12.75">
      <c r="A12" s="165" t="s">
        <v>89</v>
      </c>
      <c r="B12" s="165" t="s">
        <v>86</v>
      </c>
      <c r="C12" s="165" t="s">
        <v>87</v>
      </c>
      <c r="D12" s="165" t="s">
        <v>88</v>
      </c>
      <c r="E12" s="165" t="s">
        <v>84</v>
      </c>
      <c r="F12" s="166">
        <v>954.186</v>
      </c>
      <c r="G12" s="167">
        <v>0</v>
      </c>
      <c r="H12" s="167">
        <f t="shared" si="0"/>
        <v>0</v>
      </c>
    </row>
    <row r="13" spans="1:8" ht="12.75">
      <c r="A13" s="165" t="s">
        <v>92</v>
      </c>
      <c r="B13" s="165" t="s">
        <v>86</v>
      </c>
      <c r="C13" s="165" t="s">
        <v>90</v>
      </c>
      <c r="D13" s="165" t="s">
        <v>91</v>
      </c>
      <c r="E13" s="165" t="s">
        <v>84</v>
      </c>
      <c r="F13" s="166">
        <v>52.928</v>
      </c>
      <c r="G13" s="167">
        <v>0</v>
      </c>
      <c r="H13" s="167">
        <f t="shared" si="0"/>
        <v>0</v>
      </c>
    </row>
    <row r="14" spans="1:8" ht="12.75">
      <c r="A14" s="165" t="s">
        <v>95</v>
      </c>
      <c r="B14" s="165" t="s">
        <v>86</v>
      </c>
      <c r="C14" s="165" t="s">
        <v>93</v>
      </c>
      <c r="D14" s="165" t="s">
        <v>94</v>
      </c>
      <c r="E14" s="165" t="s">
        <v>84</v>
      </c>
      <c r="F14" s="166">
        <v>477.093</v>
      </c>
      <c r="G14" s="167">
        <v>0</v>
      </c>
      <c r="H14" s="167">
        <f t="shared" si="0"/>
        <v>0</v>
      </c>
    </row>
    <row r="15" spans="1:8" ht="12.75">
      <c r="A15" s="165"/>
      <c r="B15" s="165"/>
      <c r="C15" s="165"/>
      <c r="D15" s="182" t="s">
        <v>96</v>
      </c>
      <c r="E15" s="165"/>
      <c r="F15" s="166"/>
      <c r="G15" s="167"/>
      <c r="H15" s="183">
        <f>SUM(H11:H14)</f>
        <v>0</v>
      </c>
    </row>
    <row r="16" spans="1:8" ht="12.75">
      <c r="A16" s="165"/>
      <c r="B16" s="165"/>
      <c r="C16" s="165"/>
      <c r="D16" s="165"/>
      <c r="E16" s="165"/>
      <c r="F16" s="166"/>
      <c r="G16" s="167"/>
      <c r="H16" s="167"/>
    </row>
    <row r="17" spans="1:8" ht="12.75">
      <c r="A17" s="165"/>
      <c r="B17" s="165"/>
      <c r="C17" s="165"/>
      <c r="D17" s="182" t="s">
        <v>97</v>
      </c>
      <c r="E17" s="165"/>
      <c r="F17" s="166"/>
      <c r="G17" s="167"/>
      <c r="H17" s="183"/>
    </row>
    <row r="18" spans="1:8" ht="12.75">
      <c r="A18" s="165" t="s">
        <v>100</v>
      </c>
      <c r="B18" s="165" t="s">
        <v>101</v>
      </c>
      <c r="C18" s="165" t="s">
        <v>98</v>
      </c>
      <c r="D18" s="165" t="s">
        <v>99</v>
      </c>
      <c r="E18" s="165" t="s">
        <v>84</v>
      </c>
      <c r="F18" s="166">
        <v>12.463</v>
      </c>
      <c r="G18" s="167">
        <v>0</v>
      </c>
      <c r="H18" s="167">
        <f aca="true" t="shared" si="1" ref="H18:H41">PRODUCT(F18:G18)</f>
        <v>0</v>
      </c>
    </row>
    <row r="19" spans="1:8" ht="12.75">
      <c r="A19" s="165" t="s">
        <v>104</v>
      </c>
      <c r="B19" s="165" t="s">
        <v>101</v>
      </c>
      <c r="C19" s="165" t="s">
        <v>102</v>
      </c>
      <c r="D19" s="165" t="s">
        <v>103</v>
      </c>
      <c r="E19" s="165" t="s">
        <v>84</v>
      </c>
      <c r="F19" s="166">
        <v>76.024</v>
      </c>
      <c r="G19" s="167">
        <v>0</v>
      </c>
      <c r="H19" s="167">
        <f t="shared" si="1"/>
        <v>0</v>
      </c>
    </row>
    <row r="20" spans="1:8" ht="12.75">
      <c r="A20" s="165" t="s">
        <v>107</v>
      </c>
      <c r="B20" s="165" t="s">
        <v>101</v>
      </c>
      <c r="C20" s="165" t="s">
        <v>105</v>
      </c>
      <c r="D20" s="165" t="s">
        <v>106</v>
      </c>
      <c r="E20" s="165" t="s">
        <v>84</v>
      </c>
      <c r="F20" s="166">
        <v>105.189</v>
      </c>
      <c r="G20" s="167">
        <v>0</v>
      </c>
      <c r="H20" s="167">
        <f t="shared" si="1"/>
        <v>0</v>
      </c>
    </row>
    <row r="21" spans="1:8" ht="12.75">
      <c r="A21" s="165" t="s">
        <v>109</v>
      </c>
      <c r="B21" s="165" t="s">
        <v>101</v>
      </c>
      <c r="C21" s="165" t="s">
        <v>108</v>
      </c>
      <c r="D21" s="165" t="s">
        <v>977</v>
      </c>
      <c r="E21" s="165" t="s">
        <v>84</v>
      </c>
      <c r="F21" s="166">
        <v>331.492</v>
      </c>
      <c r="G21" s="167">
        <v>0</v>
      </c>
      <c r="H21" s="167">
        <f t="shared" si="1"/>
        <v>0</v>
      </c>
    </row>
    <row r="22" spans="1:8" ht="12.75">
      <c r="A22" s="165" t="s">
        <v>111</v>
      </c>
      <c r="B22" s="165" t="s">
        <v>101</v>
      </c>
      <c r="C22" s="165" t="s">
        <v>110</v>
      </c>
      <c r="D22" s="165" t="s">
        <v>978</v>
      </c>
      <c r="E22" s="165" t="s">
        <v>84</v>
      </c>
      <c r="F22" s="166">
        <v>66.742</v>
      </c>
      <c r="G22" s="167">
        <v>0</v>
      </c>
      <c r="H22" s="167">
        <f t="shared" si="1"/>
        <v>0</v>
      </c>
    </row>
    <row r="23" spans="1:8" ht="12.75">
      <c r="A23" s="165" t="s">
        <v>114</v>
      </c>
      <c r="B23" s="165" t="s">
        <v>101</v>
      </c>
      <c r="C23" s="165" t="s">
        <v>112</v>
      </c>
      <c r="D23" s="165" t="s">
        <v>979</v>
      </c>
      <c r="E23" s="165" t="s">
        <v>113</v>
      </c>
      <c r="F23" s="166">
        <v>178.04</v>
      </c>
      <c r="G23" s="167">
        <v>0</v>
      </c>
      <c r="H23" s="167">
        <f t="shared" si="1"/>
        <v>0</v>
      </c>
    </row>
    <row r="24" spans="1:8" ht="12.75">
      <c r="A24" s="165" t="s">
        <v>116</v>
      </c>
      <c r="B24" s="165" t="s">
        <v>101</v>
      </c>
      <c r="C24" s="165" t="s">
        <v>115</v>
      </c>
      <c r="D24" s="165" t="s">
        <v>980</v>
      </c>
      <c r="E24" s="165" t="s">
        <v>84</v>
      </c>
      <c r="F24" s="166">
        <v>2.55</v>
      </c>
      <c r="G24" s="167">
        <v>0</v>
      </c>
      <c r="H24" s="167">
        <f t="shared" si="1"/>
        <v>0</v>
      </c>
    </row>
    <row r="25" spans="1:8" ht="12.75">
      <c r="A25" s="165" t="s">
        <v>119</v>
      </c>
      <c r="B25" s="165" t="s">
        <v>101</v>
      </c>
      <c r="C25" s="165" t="s">
        <v>117</v>
      </c>
      <c r="D25" s="165" t="s">
        <v>118</v>
      </c>
      <c r="E25" s="165" t="s">
        <v>113</v>
      </c>
      <c r="F25" s="166">
        <v>74.46</v>
      </c>
      <c r="G25" s="167">
        <v>0</v>
      </c>
      <c r="H25" s="167">
        <f t="shared" si="1"/>
        <v>0</v>
      </c>
    </row>
    <row r="26" spans="1:8" ht="12.75">
      <c r="A26" s="165" t="s">
        <v>122</v>
      </c>
      <c r="B26" s="165" t="s">
        <v>101</v>
      </c>
      <c r="C26" s="165" t="s">
        <v>120</v>
      </c>
      <c r="D26" s="165" t="s">
        <v>121</v>
      </c>
      <c r="E26" s="165" t="s">
        <v>113</v>
      </c>
      <c r="F26" s="166">
        <v>85.2</v>
      </c>
      <c r="G26" s="167">
        <v>0</v>
      </c>
      <c r="H26" s="167">
        <f t="shared" si="1"/>
        <v>0</v>
      </c>
    </row>
    <row r="27" spans="1:8" ht="12.75">
      <c r="A27" s="165" t="s">
        <v>125</v>
      </c>
      <c r="B27" s="165" t="s">
        <v>101</v>
      </c>
      <c r="C27" s="165" t="s">
        <v>123</v>
      </c>
      <c r="D27" s="165" t="s">
        <v>124</v>
      </c>
      <c r="E27" s="165" t="s">
        <v>113</v>
      </c>
      <c r="F27" s="166">
        <v>133.74</v>
      </c>
      <c r="G27" s="167">
        <v>0</v>
      </c>
      <c r="H27" s="167">
        <f t="shared" si="1"/>
        <v>0</v>
      </c>
    </row>
    <row r="28" spans="1:8" ht="12.75">
      <c r="A28" s="165" t="s">
        <v>128</v>
      </c>
      <c r="B28" s="165" t="s">
        <v>101</v>
      </c>
      <c r="C28" s="165" t="s">
        <v>126</v>
      </c>
      <c r="D28" s="165" t="s">
        <v>127</v>
      </c>
      <c r="E28" s="165" t="s">
        <v>113</v>
      </c>
      <c r="F28" s="166">
        <v>34.6</v>
      </c>
      <c r="G28" s="167">
        <v>0</v>
      </c>
      <c r="H28" s="167">
        <f t="shared" si="1"/>
        <v>0</v>
      </c>
    </row>
    <row r="29" spans="1:8" ht="12.75">
      <c r="A29" s="165" t="s">
        <v>131</v>
      </c>
      <c r="B29" s="165" t="s">
        <v>101</v>
      </c>
      <c r="C29" s="165" t="s">
        <v>129</v>
      </c>
      <c r="D29" s="165" t="s">
        <v>130</v>
      </c>
      <c r="E29" s="165" t="s">
        <v>113</v>
      </c>
      <c r="F29" s="166">
        <v>186.54</v>
      </c>
      <c r="G29" s="167">
        <v>0</v>
      </c>
      <c r="H29" s="167">
        <f t="shared" si="1"/>
        <v>0</v>
      </c>
    </row>
    <row r="30" spans="1:8" ht="12.75">
      <c r="A30" s="165" t="s">
        <v>133</v>
      </c>
      <c r="B30" s="165" t="s">
        <v>101</v>
      </c>
      <c r="C30" s="165" t="s">
        <v>132</v>
      </c>
      <c r="D30" s="165" t="s">
        <v>849</v>
      </c>
      <c r="E30" s="165" t="s">
        <v>113</v>
      </c>
      <c r="F30" s="166">
        <v>195.867</v>
      </c>
      <c r="G30" s="167">
        <v>0</v>
      </c>
      <c r="H30" s="167">
        <f t="shared" si="1"/>
        <v>0</v>
      </c>
    </row>
    <row r="31" spans="1:8" ht="12.75">
      <c r="A31" s="165" t="s">
        <v>136</v>
      </c>
      <c r="B31" s="165" t="s">
        <v>101</v>
      </c>
      <c r="C31" s="165" t="s">
        <v>134</v>
      </c>
      <c r="D31" s="165" t="s">
        <v>135</v>
      </c>
      <c r="E31" s="165" t="s">
        <v>84</v>
      </c>
      <c r="F31" s="166">
        <v>464.192</v>
      </c>
      <c r="G31" s="167">
        <v>0</v>
      </c>
      <c r="H31" s="167">
        <f t="shared" si="1"/>
        <v>0</v>
      </c>
    </row>
    <row r="32" spans="1:8" ht="12.75">
      <c r="A32" s="165" t="s">
        <v>139</v>
      </c>
      <c r="B32" s="165" t="s">
        <v>101</v>
      </c>
      <c r="C32" s="165" t="s">
        <v>137</v>
      </c>
      <c r="D32" s="165" t="s">
        <v>138</v>
      </c>
      <c r="E32" s="165" t="s">
        <v>84</v>
      </c>
      <c r="F32" s="166">
        <v>464.192</v>
      </c>
      <c r="G32" s="167">
        <v>0</v>
      </c>
      <c r="H32" s="167">
        <f t="shared" si="1"/>
        <v>0</v>
      </c>
    </row>
    <row r="33" spans="1:8" ht="12.75">
      <c r="A33" s="165" t="s">
        <v>142</v>
      </c>
      <c r="B33" s="165" t="s">
        <v>101</v>
      </c>
      <c r="C33" s="165" t="s">
        <v>140</v>
      </c>
      <c r="D33" s="165" t="s">
        <v>141</v>
      </c>
      <c r="E33" s="165" t="s">
        <v>84</v>
      </c>
      <c r="F33" s="166">
        <v>52.928</v>
      </c>
      <c r="G33" s="167">
        <v>0</v>
      </c>
      <c r="H33" s="167">
        <f t="shared" si="1"/>
        <v>0</v>
      </c>
    </row>
    <row r="34" spans="1:8" ht="12.75">
      <c r="A34" s="165" t="s">
        <v>145</v>
      </c>
      <c r="B34" s="165" t="s">
        <v>101</v>
      </c>
      <c r="C34" s="165" t="s">
        <v>143</v>
      </c>
      <c r="D34" s="165" t="s">
        <v>144</v>
      </c>
      <c r="E34" s="165" t="s">
        <v>84</v>
      </c>
      <c r="F34" s="166">
        <v>52.928</v>
      </c>
      <c r="G34" s="167">
        <v>0</v>
      </c>
      <c r="H34" s="167">
        <f t="shared" si="1"/>
        <v>0</v>
      </c>
    </row>
    <row r="35" spans="1:8" ht="12.75">
      <c r="A35" s="165" t="s">
        <v>148</v>
      </c>
      <c r="B35" s="165" t="s">
        <v>101</v>
      </c>
      <c r="C35" s="165" t="s">
        <v>146</v>
      </c>
      <c r="D35" s="165" t="s">
        <v>147</v>
      </c>
      <c r="E35" s="165" t="s">
        <v>84</v>
      </c>
      <c r="F35" s="166">
        <v>37.635</v>
      </c>
      <c r="G35" s="167">
        <v>0</v>
      </c>
      <c r="H35" s="167">
        <f t="shared" si="1"/>
        <v>0</v>
      </c>
    </row>
    <row r="36" spans="1:8" ht="12.75">
      <c r="A36" s="165" t="s">
        <v>152</v>
      </c>
      <c r="B36" s="165" t="s">
        <v>101</v>
      </c>
      <c r="C36" s="165" t="s">
        <v>149</v>
      </c>
      <c r="D36" s="165" t="s">
        <v>150</v>
      </c>
      <c r="E36" s="165" t="s">
        <v>151</v>
      </c>
      <c r="F36" s="166">
        <v>5</v>
      </c>
      <c r="G36" s="167">
        <v>0</v>
      </c>
      <c r="H36" s="167">
        <f t="shared" si="1"/>
        <v>0</v>
      </c>
    </row>
    <row r="37" spans="1:8" ht="12.75">
      <c r="A37" s="165" t="s">
        <v>155</v>
      </c>
      <c r="B37" s="165" t="s">
        <v>101</v>
      </c>
      <c r="C37" s="165" t="s">
        <v>153</v>
      </c>
      <c r="D37" s="165" t="s">
        <v>154</v>
      </c>
      <c r="E37" s="165" t="s">
        <v>151</v>
      </c>
      <c r="F37" s="166">
        <v>5</v>
      </c>
      <c r="G37" s="167">
        <v>0</v>
      </c>
      <c r="H37" s="167">
        <f t="shared" si="1"/>
        <v>0</v>
      </c>
    </row>
    <row r="38" spans="1:8" ht="12.75">
      <c r="A38" s="165" t="s">
        <v>158</v>
      </c>
      <c r="B38" s="165" t="s">
        <v>101</v>
      </c>
      <c r="C38" s="165" t="s">
        <v>156</v>
      </c>
      <c r="D38" s="165" t="s">
        <v>157</v>
      </c>
      <c r="E38" s="165" t="s">
        <v>151</v>
      </c>
      <c r="F38" s="166">
        <v>5</v>
      </c>
      <c r="G38" s="167">
        <v>0</v>
      </c>
      <c r="H38" s="167">
        <f t="shared" si="1"/>
        <v>0</v>
      </c>
    </row>
    <row r="39" spans="1:8" ht="12.75">
      <c r="A39" s="165" t="s">
        <v>161</v>
      </c>
      <c r="B39" s="165" t="s">
        <v>101</v>
      </c>
      <c r="C39" s="165" t="s">
        <v>159</v>
      </c>
      <c r="D39" s="165" t="s">
        <v>160</v>
      </c>
      <c r="E39" s="165" t="s">
        <v>113</v>
      </c>
      <c r="F39" s="166">
        <v>1</v>
      </c>
      <c r="G39" s="167">
        <v>0</v>
      </c>
      <c r="H39" s="167">
        <f t="shared" si="1"/>
        <v>0</v>
      </c>
    </row>
    <row r="40" spans="1:8" ht="12.75">
      <c r="A40" s="165" t="s">
        <v>164</v>
      </c>
      <c r="B40" s="165" t="s">
        <v>101</v>
      </c>
      <c r="C40" s="165" t="s">
        <v>162</v>
      </c>
      <c r="D40" s="165" t="s">
        <v>163</v>
      </c>
      <c r="E40" s="165" t="s">
        <v>113</v>
      </c>
      <c r="F40" s="166">
        <v>20.682</v>
      </c>
      <c r="G40" s="167">
        <v>0</v>
      </c>
      <c r="H40" s="167">
        <f t="shared" si="1"/>
        <v>0</v>
      </c>
    </row>
    <row r="41" spans="1:8" ht="12.75">
      <c r="A41" s="165" t="s">
        <v>168</v>
      </c>
      <c r="B41" s="165" t="s">
        <v>101</v>
      </c>
      <c r="C41" s="165" t="s">
        <v>165</v>
      </c>
      <c r="D41" s="165" t="s">
        <v>166</v>
      </c>
      <c r="E41" s="165" t="s">
        <v>167</v>
      </c>
      <c r="F41" s="166">
        <v>20.395</v>
      </c>
      <c r="G41" s="167">
        <v>0</v>
      </c>
      <c r="H41" s="167">
        <f t="shared" si="1"/>
        <v>0</v>
      </c>
    </row>
    <row r="42" spans="1:8" ht="12.75">
      <c r="A42" s="165"/>
      <c r="B42" s="165"/>
      <c r="C42" s="165"/>
      <c r="D42" s="182" t="s">
        <v>169</v>
      </c>
      <c r="E42" s="165"/>
      <c r="F42" s="166"/>
      <c r="G42" s="167"/>
      <c r="H42" s="183">
        <f>SUM(H18:H41)</f>
        <v>0</v>
      </c>
    </row>
    <row r="43" spans="1:8" ht="12.75">
      <c r="A43" s="165"/>
      <c r="B43" s="165"/>
      <c r="C43" s="165"/>
      <c r="D43" s="165"/>
      <c r="E43" s="165"/>
      <c r="F43" s="166"/>
      <c r="G43" s="167"/>
      <c r="H43" s="167"/>
    </row>
    <row r="44" spans="1:8" ht="12.75">
      <c r="A44" s="165"/>
      <c r="B44" s="165"/>
      <c r="C44" s="165"/>
      <c r="D44" s="182" t="s">
        <v>170</v>
      </c>
      <c r="E44" s="165"/>
      <c r="F44" s="166"/>
      <c r="G44" s="167"/>
      <c r="H44" s="183"/>
    </row>
    <row r="45" spans="1:8" ht="12.75">
      <c r="A45" s="165" t="s">
        <v>173</v>
      </c>
      <c r="B45" s="165" t="s">
        <v>174</v>
      </c>
      <c r="C45" s="165" t="s">
        <v>171</v>
      </c>
      <c r="D45" s="165" t="s">
        <v>172</v>
      </c>
      <c r="E45" s="165" t="s">
        <v>151</v>
      </c>
      <c r="F45" s="166">
        <v>6</v>
      </c>
      <c r="G45" s="167">
        <v>0</v>
      </c>
      <c r="H45" s="167">
        <f aca="true" t="shared" si="2" ref="H45:H60">PRODUCT(F45:G45)</f>
        <v>0</v>
      </c>
    </row>
    <row r="46" spans="1:8" ht="12.75">
      <c r="A46" s="165" t="s">
        <v>177</v>
      </c>
      <c r="B46" s="165" t="s">
        <v>174</v>
      </c>
      <c r="C46" s="165" t="s">
        <v>175</v>
      </c>
      <c r="D46" s="165" t="s">
        <v>176</v>
      </c>
      <c r="E46" s="165" t="s">
        <v>151</v>
      </c>
      <c r="F46" s="166">
        <v>28</v>
      </c>
      <c r="G46" s="167">
        <v>0</v>
      </c>
      <c r="H46" s="167">
        <f t="shared" si="2"/>
        <v>0</v>
      </c>
    </row>
    <row r="47" spans="1:8" ht="12.75">
      <c r="A47" s="165" t="s">
        <v>180</v>
      </c>
      <c r="B47" s="165" t="s">
        <v>174</v>
      </c>
      <c r="C47" s="165" t="s">
        <v>178</v>
      </c>
      <c r="D47" s="165" t="s">
        <v>179</v>
      </c>
      <c r="E47" s="165" t="s">
        <v>151</v>
      </c>
      <c r="F47" s="166">
        <v>6</v>
      </c>
      <c r="G47" s="167">
        <v>0</v>
      </c>
      <c r="H47" s="167">
        <f t="shared" si="2"/>
        <v>0</v>
      </c>
    </row>
    <row r="48" spans="1:8" ht="12.75">
      <c r="A48" s="165" t="s">
        <v>183</v>
      </c>
      <c r="B48" s="165" t="s">
        <v>174</v>
      </c>
      <c r="C48" s="165" t="s">
        <v>181</v>
      </c>
      <c r="D48" s="165" t="s">
        <v>182</v>
      </c>
      <c r="E48" s="165" t="s">
        <v>84</v>
      </c>
      <c r="F48" s="166">
        <v>4.86</v>
      </c>
      <c r="G48" s="167">
        <v>0</v>
      </c>
      <c r="H48" s="167">
        <f t="shared" si="2"/>
        <v>0</v>
      </c>
    </row>
    <row r="49" spans="1:8" ht="12.75">
      <c r="A49" s="165" t="s">
        <v>186</v>
      </c>
      <c r="B49" s="165" t="s">
        <v>174</v>
      </c>
      <c r="C49" s="165" t="s">
        <v>184</v>
      </c>
      <c r="D49" s="165" t="s">
        <v>185</v>
      </c>
      <c r="E49" s="165" t="s">
        <v>84</v>
      </c>
      <c r="F49" s="166">
        <v>34.95</v>
      </c>
      <c r="G49" s="167">
        <v>0</v>
      </c>
      <c r="H49" s="167">
        <f t="shared" si="2"/>
        <v>0</v>
      </c>
    </row>
    <row r="50" spans="1:8" ht="12.75">
      <c r="A50" s="165" t="s">
        <v>189</v>
      </c>
      <c r="B50" s="165" t="s">
        <v>174</v>
      </c>
      <c r="C50" s="165" t="s">
        <v>187</v>
      </c>
      <c r="D50" s="165" t="s">
        <v>188</v>
      </c>
      <c r="E50" s="165" t="s">
        <v>84</v>
      </c>
      <c r="F50" s="166">
        <v>18.409</v>
      </c>
      <c r="G50" s="167">
        <v>0</v>
      </c>
      <c r="H50" s="167">
        <f t="shared" si="2"/>
        <v>0</v>
      </c>
    </row>
    <row r="51" spans="1:8" ht="12.75">
      <c r="A51" s="165" t="s">
        <v>192</v>
      </c>
      <c r="B51" s="165" t="s">
        <v>174</v>
      </c>
      <c r="C51" s="165" t="s">
        <v>190</v>
      </c>
      <c r="D51" s="165" t="s">
        <v>191</v>
      </c>
      <c r="E51" s="165" t="s">
        <v>84</v>
      </c>
      <c r="F51" s="166">
        <v>18.43</v>
      </c>
      <c r="G51" s="167">
        <v>0</v>
      </c>
      <c r="H51" s="167">
        <f t="shared" si="2"/>
        <v>0</v>
      </c>
    </row>
    <row r="52" spans="1:8" ht="12.75">
      <c r="A52" s="165" t="s">
        <v>195</v>
      </c>
      <c r="B52" s="165" t="s">
        <v>174</v>
      </c>
      <c r="C52" s="165" t="s">
        <v>193</v>
      </c>
      <c r="D52" s="165" t="s">
        <v>194</v>
      </c>
      <c r="E52" s="165" t="s">
        <v>84</v>
      </c>
      <c r="F52" s="166">
        <v>8.4</v>
      </c>
      <c r="G52" s="167">
        <v>0</v>
      </c>
      <c r="H52" s="167">
        <f t="shared" si="2"/>
        <v>0</v>
      </c>
    </row>
    <row r="53" spans="1:8" ht="12.75">
      <c r="A53" s="165" t="s">
        <v>198</v>
      </c>
      <c r="B53" s="165" t="s">
        <v>174</v>
      </c>
      <c r="C53" s="165" t="s">
        <v>196</v>
      </c>
      <c r="D53" s="165" t="s">
        <v>197</v>
      </c>
      <c r="E53" s="165" t="s">
        <v>84</v>
      </c>
      <c r="F53" s="166">
        <v>63.97</v>
      </c>
      <c r="G53" s="167">
        <v>0</v>
      </c>
      <c r="H53" s="167">
        <f t="shared" si="2"/>
        <v>0</v>
      </c>
    </row>
    <row r="54" spans="1:8" ht="12.75">
      <c r="A54" s="165" t="s">
        <v>201</v>
      </c>
      <c r="B54" s="165" t="s">
        <v>174</v>
      </c>
      <c r="C54" s="165" t="s">
        <v>199</v>
      </c>
      <c r="D54" s="165" t="s">
        <v>200</v>
      </c>
      <c r="E54" s="165" t="s">
        <v>84</v>
      </c>
      <c r="F54" s="166">
        <v>22.68</v>
      </c>
      <c r="G54" s="167">
        <v>0</v>
      </c>
      <c r="H54" s="167">
        <f t="shared" si="2"/>
        <v>0</v>
      </c>
    </row>
    <row r="55" spans="1:8" ht="12.75">
      <c r="A55" s="165" t="s">
        <v>204</v>
      </c>
      <c r="B55" s="165" t="s">
        <v>174</v>
      </c>
      <c r="C55" s="165" t="s">
        <v>202</v>
      </c>
      <c r="D55" s="165" t="s">
        <v>203</v>
      </c>
      <c r="E55" s="165" t="s">
        <v>151</v>
      </c>
      <c r="F55" s="166">
        <v>10</v>
      </c>
      <c r="G55" s="167">
        <v>0</v>
      </c>
      <c r="H55" s="167">
        <f t="shared" si="2"/>
        <v>0</v>
      </c>
    </row>
    <row r="56" spans="1:8" ht="12.75">
      <c r="A56" s="165" t="s">
        <v>207</v>
      </c>
      <c r="B56" s="165" t="s">
        <v>174</v>
      </c>
      <c r="C56" s="165" t="s">
        <v>205</v>
      </c>
      <c r="D56" s="165" t="s">
        <v>206</v>
      </c>
      <c r="E56" s="165" t="s">
        <v>167</v>
      </c>
      <c r="F56" s="166">
        <v>13.807</v>
      </c>
      <c r="G56" s="167">
        <v>0</v>
      </c>
      <c r="H56" s="167">
        <f t="shared" si="2"/>
        <v>0</v>
      </c>
    </row>
    <row r="57" spans="1:8" ht="12.75">
      <c r="A57" s="165" t="s">
        <v>210</v>
      </c>
      <c r="B57" s="165" t="s">
        <v>174</v>
      </c>
      <c r="C57" s="165" t="s">
        <v>208</v>
      </c>
      <c r="D57" s="165" t="s">
        <v>209</v>
      </c>
      <c r="E57" s="165" t="s">
        <v>167</v>
      </c>
      <c r="F57" s="166">
        <v>13.807</v>
      </c>
      <c r="G57" s="167">
        <v>0</v>
      </c>
      <c r="H57" s="167">
        <f t="shared" si="2"/>
        <v>0</v>
      </c>
    </row>
    <row r="58" spans="1:8" ht="12.75">
      <c r="A58" s="165" t="s">
        <v>213</v>
      </c>
      <c r="B58" s="165" t="s">
        <v>174</v>
      </c>
      <c r="C58" s="165" t="s">
        <v>211</v>
      </c>
      <c r="D58" s="165" t="s">
        <v>212</v>
      </c>
      <c r="E58" s="165" t="s">
        <v>167</v>
      </c>
      <c r="F58" s="166">
        <v>13.807</v>
      </c>
      <c r="G58" s="167">
        <v>0</v>
      </c>
      <c r="H58" s="167">
        <f t="shared" si="2"/>
        <v>0</v>
      </c>
    </row>
    <row r="59" spans="1:8" ht="12.75">
      <c r="A59" s="165" t="s">
        <v>216</v>
      </c>
      <c r="B59" s="165" t="s">
        <v>174</v>
      </c>
      <c r="C59" s="165" t="s">
        <v>214</v>
      </c>
      <c r="D59" s="165" t="s">
        <v>215</v>
      </c>
      <c r="E59" s="165" t="s">
        <v>167</v>
      </c>
      <c r="F59" s="166">
        <v>13.807</v>
      </c>
      <c r="G59" s="167">
        <v>0</v>
      </c>
      <c r="H59" s="167">
        <f t="shared" si="2"/>
        <v>0</v>
      </c>
    </row>
    <row r="60" spans="1:8" ht="12.75">
      <c r="A60" s="165" t="s">
        <v>219</v>
      </c>
      <c r="B60" s="165" t="s">
        <v>174</v>
      </c>
      <c r="C60" s="165" t="s">
        <v>217</v>
      </c>
      <c r="D60" s="165" t="s">
        <v>218</v>
      </c>
      <c r="E60" s="165" t="s">
        <v>167</v>
      </c>
      <c r="F60" s="166">
        <v>13.807</v>
      </c>
      <c r="G60" s="167">
        <v>0</v>
      </c>
      <c r="H60" s="167">
        <f t="shared" si="2"/>
        <v>0</v>
      </c>
    </row>
    <row r="61" spans="1:8" ht="12.75">
      <c r="A61" s="165"/>
      <c r="B61" s="165"/>
      <c r="C61" s="165"/>
      <c r="D61" s="182" t="s">
        <v>220</v>
      </c>
      <c r="E61" s="165"/>
      <c r="F61" s="166"/>
      <c r="G61" s="167"/>
      <c r="H61" s="183">
        <f>SUM(H45:H60)</f>
        <v>0</v>
      </c>
    </row>
    <row r="62" spans="1:8" ht="12.75">
      <c r="A62" s="165"/>
      <c r="B62" s="165"/>
      <c r="C62" s="165"/>
      <c r="D62" s="165"/>
      <c r="E62" s="165"/>
      <c r="F62" s="166"/>
      <c r="G62" s="167"/>
      <c r="H62" s="167"/>
    </row>
    <row r="63" spans="1:8" ht="12.75">
      <c r="A63" s="165"/>
      <c r="B63" s="165"/>
      <c r="C63" s="165"/>
      <c r="D63" s="182" t="s">
        <v>221</v>
      </c>
      <c r="E63" s="165"/>
      <c r="F63" s="166"/>
      <c r="G63" s="167"/>
      <c r="H63" s="183"/>
    </row>
    <row r="64" spans="1:8" ht="12.75">
      <c r="A64" s="165" t="s">
        <v>224</v>
      </c>
      <c r="B64" s="165" t="s">
        <v>225</v>
      </c>
      <c r="C64" s="165" t="s">
        <v>222</v>
      </c>
      <c r="D64" s="165" t="s">
        <v>223</v>
      </c>
      <c r="E64" s="165" t="s">
        <v>84</v>
      </c>
      <c r="F64" s="166">
        <v>25.588</v>
      </c>
      <c r="G64" s="167">
        <v>0</v>
      </c>
      <c r="H64" s="167">
        <f aca="true" t="shared" si="3" ref="H64:H67">PRODUCT(F64:G64)</f>
        <v>0</v>
      </c>
    </row>
    <row r="65" spans="1:8" ht="12.75">
      <c r="A65" s="165" t="s">
        <v>228</v>
      </c>
      <c r="B65" s="165" t="s">
        <v>225</v>
      </c>
      <c r="C65" s="165" t="s">
        <v>226</v>
      </c>
      <c r="D65" s="165" t="s">
        <v>227</v>
      </c>
      <c r="E65" s="165" t="s">
        <v>84</v>
      </c>
      <c r="F65" s="166">
        <v>38.382</v>
      </c>
      <c r="G65" s="167">
        <v>0</v>
      </c>
      <c r="H65" s="167">
        <f t="shared" si="3"/>
        <v>0</v>
      </c>
    </row>
    <row r="66" spans="1:8" ht="12.75">
      <c r="A66" s="165" t="s">
        <v>231</v>
      </c>
      <c r="B66" s="165" t="s">
        <v>225</v>
      </c>
      <c r="C66" s="165" t="s">
        <v>229</v>
      </c>
      <c r="D66" s="165" t="s">
        <v>230</v>
      </c>
      <c r="E66" s="165" t="s">
        <v>113</v>
      </c>
      <c r="F66" s="166">
        <v>34.6</v>
      </c>
      <c r="G66" s="167">
        <v>0</v>
      </c>
      <c r="H66" s="167">
        <f t="shared" si="3"/>
        <v>0</v>
      </c>
    </row>
    <row r="67" spans="1:8" ht="12.75">
      <c r="A67" s="165" t="s">
        <v>234</v>
      </c>
      <c r="B67" s="165" t="s">
        <v>225</v>
      </c>
      <c r="C67" s="165" t="s">
        <v>232</v>
      </c>
      <c r="D67" s="165" t="s">
        <v>233</v>
      </c>
      <c r="E67" s="165" t="s">
        <v>84</v>
      </c>
      <c r="F67" s="166">
        <v>893.736</v>
      </c>
      <c r="G67" s="167">
        <v>0</v>
      </c>
      <c r="H67" s="167">
        <f t="shared" si="3"/>
        <v>0</v>
      </c>
    </row>
    <row r="68" spans="1:8" ht="12.75">
      <c r="A68" s="165"/>
      <c r="B68" s="165"/>
      <c r="C68" s="165"/>
      <c r="D68" s="182" t="s">
        <v>235</v>
      </c>
      <c r="E68" s="165"/>
      <c r="F68" s="166"/>
      <c r="G68" s="167"/>
      <c r="H68" s="183">
        <f>SUM(H64:H67)</f>
        <v>0</v>
      </c>
    </row>
    <row r="69" spans="1:8" ht="12.75">
      <c r="A69" s="165"/>
      <c r="B69" s="165"/>
      <c r="C69" s="165"/>
      <c r="D69" s="165"/>
      <c r="E69" s="165"/>
      <c r="F69" s="166"/>
      <c r="G69" s="167"/>
      <c r="H69" s="167"/>
    </row>
    <row r="70" spans="1:8" ht="12.75">
      <c r="A70" s="165"/>
      <c r="B70" s="165"/>
      <c r="C70" s="165"/>
      <c r="D70" s="184" t="s">
        <v>236</v>
      </c>
      <c r="E70" s="165"/>
      <c r="F70" s="166"/>
      <c r="G70" s="167"/>
      <c r="H70" s="185">
        <f>SUM(H68,H61,H42,H15)</f>
        <v>0</v>
      </c>
    </row>
    <row r="71" spans="1:8" ht="12.75">
      <c r="A71" s="165"/>
      <c r="B71" s="165"/>
      <c r="C71" s="165"/>
      <c r="D71" s="165"/>
      <c r="E71" s="165"/>
      <c r="F71" s="166"/>
      <c r="G71" s="167"/>
      <c r="H71" s="167"/>
    </row>
    <row r="72" spans="1:8" ht="12.75">
      <c r="A72" s="165"/>
      <c r="B72" s="165"/>
      <c r="C72" s="165"/>
      <c r="D72" s="182" t="s">
        <v>237</v>
      </c>
      <c r="E72" s="165"/>
      <c r="F72" s="166"/>
      <c r="G72" s="167"/>
      <c r="H72" s="183"/>
    </row>
    <row r="73" spans="1:8" ht="12.75">
      <c r="A73" s="165" t="s">
        <v>240</v>
      </c>
      <c r="B73" s="165" t="s">
        <v>241</v>
      </c>
      <c r="C73" s="165" t="s">
        <v>238</v>
      </c>
      <c r="D73" s="165" t="s">
        <v>239</v>
      </c>
      <c r="E73" s="165" t="s">
        <v>84</v>
      </c>
      <c r="F73" s="166">
        <v>315.075</v>
      </c>
      <c r="G73" s="167">
        <v>0</v>
      </c>
      <c r="H73" s="167">
        <f aca="true" t="shared" si="4" ref="H73:H83">PRODUCT(F73:G73)</f>
        <v>0</v>
      </c>
    </row>
    <row r="74" spans="1:8" ht="12.75">
      <c r="A74" s="165" t="s">
        <v>244</v>
      </c>
      <c r="B74" s="165" t="s">
        <v>241</v>
      </c>
      <c r="C74" s="165" t="s">
        <v>242</v>
      </c>
      <c r="D74" s="165" t="s">
        <v>243</v>
      </c>
      <c r="E74" s="165" t="s">
        <v>84</v>
      </c>
      <c r="F74" s="166">
        <v>362.336</v>
      </c>
      <c r="G74" s="167">
        <v>0</v>
      </c>
      <c r="H74" s="167">
        <f t="shared" si="4"/>
        <v>0</v>
      </c>
    </row>
    <row r="75" spans="1:8" ht="12.75">
      <c r="A75" s="165" t="s">
        <v>247</v>
      </c>
      <c r="B75" s="165" t="s">
        <v>241</v>
      </c>
      <c r="C75" s="165" t="s">
        <v>245</v>
      </c>
      <c r="D75" s="165" t="s">
        <v>246</v>
      </c>
      <c r="E75" s="165" t="s">
        <v>151</v>
      </c>
      <c r="F75" s="166">
        <v>1280</v>
      </c>
      <c r="G75" s="167">
        <v>0</v>
      </c>
      <c r="H75" s="167">
        <f t="shared" si="4"/>
        <v>0</v>
      </c>
    </row>
    <row r="76" spans="1:8" ht="12.75">
      <c r="A76" s="165" t="s">
        <v>250</v>
      </c>
      <c r="B76" s="165" t="s">
        <v>241</v>
      </c>
      <c r="C76" s="165" t="s">
        <v>248</v>
      </c>
      <c r="D76" s="165" t="s">
        <v>249</v>
      </c>
      <c r="E76" s="165" t="s">
        <v>151</v>
      </c>
      <c r="F76" s="166">
        <v>1280</v>
      </c>
      <c r="G76" s="167">
        <v>0</v>
      </c>
      <c r="H76" s="167">
        <f t="shared" si="4"/>
        <v>0</v>
      </c>
    </row>
    <row r="77" spans="1:8" ht="12.75">
      <c r="A77" s="165" t="s">
        <v>253</v>
      </c>
      <c r="B77" s="165" t="s">
        <v>241</v>
      </c>
      <c r="C77" s="165" t="s">
        <v>251</v>
      </c>
      <c r="D77" s="165" t="s">
        <v>252</v>
      </c>
      <c r="E77" s="165" t="s">
        <v>84</v>
      </c>
      <c r="F77" s="166">
        <v>315.075</v>
      </c>
      <c r="G77" s="167">
        <v>0</v>
      </c>
      <c r="H77" s="167">
        <f t="shared" si="4"/>
        <v>0</v>
      </c>
    </row>
    <row r="78" spans="1:8" ht="12.75">
      <c r="A78" s="165" t="s">
        <v>256</v>
      </c>
      <c r="B78" s="165" t="s">
        <v>241</v>
      </c>
      <c r="C78" s="165" t="s">
        <v>254</v>
      </c>
      <c r="D78" s="165" t="s">
        <v>255</v>
      </c>
      <c r="E78" s="165" t="s">
        <v>84</v>
      </c>
      <c r="F78" s="166">
        <v>362.336</v>
      </c>
      <c r="G78" s="167">
        <v>0</v>
      </c>
      <c r="H78" s="167">
        <f t="shared" si="4"/>
        <v>0</v>
      </c>
    </row>
    <row r="79" spans="1:8" ht="12.75">
      <c r="A79" s="165" t="s">
        <v>259</v>
      </c>
      <c r="B79" s="165" t="s">
        <v>241</v>
      </c>
      <c r="C79" s="165" t="s">
        <v>257</v>
      </c>
      <c r="D79" s="165" t="s">
        <v>258</v>
      </c>
      <c r="E79" s="165" t="s">
        <v>151</v>
      </c>
      <c r="F79" s="166">
        <v>18</v>
      </c>
      <c r="G79" s="167">
        <v>0</v>
      </c>
      <c r="H79" s="167">
        <f t="shared" si="4"/>
        <v>0</v>
      </c>
    </row>
    <row r="80" spans="1:8" ht="12.75">
      <c r="A80" s="165" t="s">
        <v>262</v>
      </c>
      <c r="B80" s="165" t="s">
        <v>241</v>
      </c>
      <c r="C80" s="165" t="s">
        <v>260</v>
      </c>
      <c r="D80" s="165" t="s">
        <v>261</v>
      </c>
      <c r="E80" s="165" t="s">
        <v>151</v>
      </c>
      <c r="F80" s="166">
        <v>18</v>
      </c>
      <c r="G80" s="167">
        <v>0</v>
      </c>
      <c r="H80" s="167">
        <f t="shared" si="4"/>
        <v>0</v>
      </c>
    </row>
    <row r="81" spans="1:8" ht="12.75">
      <c r="A81" s="165" t="s">
        <v>265</v>
      </c>
      <c r="B81" s="165" t="s">
        <v>241</v>
      </c>
      <c r="C81" s="165" t="s">
        <v>263</v>
      </c>
      <c r="D81" s="165" t="s">
        <v>264</v>
      </c>
      <c r="E81" s="165" t="s">
        <v>151</v>
      </c>
      <c r="F81" s="166">
        <v>32</v>
      </c>
      <c r="G81" s="167">
        <v>0</v>
      </c>
      <c r="H81" s="167">
        <f t="shared" si="4"/>
        <v>0</v>
      </c>
    </row>
    <row r="82" spans="1:8" ht="12.75">
      <c r="A82" s="165" t="s">
        <v>268</v>
      </c>
      <c r="B82" s="165" t="s">
        <v>241</v>
      </c>
      <c r="C82" s="165" t="s">
        <v>266</v>
      </c>
      <c r="D82" s="165" t="s">
        <v>267</v>
      </c>
      <c r="E82" s="165" t="s">
        <v>151</v>
      </c>
      <c r="F82" s="166">
        <v>9</v>
      </c>
      <c r="G82" s="167">
        <v>0</v>
      </c>
      <c r="H82" s="167">
        <f t="shared" si="4"/>
        <v>0</v>
      </c>
    </row>
    <row r="83" spans="1:8" ht="12.75">
      <c r="A83" s="165" t="s">
        <v>271</v>
      </c>
      <c r="B83" s="165" t="s">
        <v>241</v>
      </c>
      <c r="C83" s="165" t="s">
        <v>269</v>
      </c>
      <c r="D83" s="165" t="s">
        <v>270</v>
      </c>
      <c r="E83" s="165" t="s">
        <v>167</v>
      </c>
      <c r="F83" s="166">
        <v>0.879</v>
      </c>
      <c r="G83" s="167">
        <v>0</v>
      </c>
      <c r="H83" s="167">
        <f t="shared" si="4"/>
        <v>0</v>
      </c>
    </row>
    <row r="84" spans="1:8" ht="12.75">
      <c r="A84" s="165"/>
      <c r="B84" s="165"/>
      <c r="C84" s="165"/>
      <c r="D84" s="182" t="s">
        <v>272</v>
      </c>
      <c r="E84" s="165"/>
      <c r="F84" s="166"/>
      <c r="G84" s="167"/>
      <c r="H84" s="183">
        <f>SUM(H73:H83)</f>
        <v>0</v>
      </c>
    </row>
    <row r="85" spans="1:8" ht="12.75">
      <c r="A85" s="165"/>
      <c r="B85" s="165"/>
      <c r="C85" s="165"/>
      <c r="D85" s="165"/>
      <c r="E85" s="165"/>
      <c r="F85" s="166"/>
      <c r="G85" s="167"/>
      <c r="H85" s="167"/>
    </row>
    <row r="86" spans="1:8" ht="12.75">
      <c r="A86" s="165"/>
      <c r="B86" s="165"/>
      <c r="C86" s="165"/>
      <c r="D86" s="182" t="s">
        <v>273</v>
      </c>
      <c r="E86" s="165"/>
      <c r="F86" s="166"/>
      <c r="G86" s="167"/>
      <c r="H86" s="183"/>
    </row>
    <row r="87" spans="1:8" ht="12.75">
      <c r="A87" s="165" t="s">
        <v>276</v>
      </c>
      <c r="B87" s="165" t="s">
        <v>277</v>
      </c>
      <c r="C87" s="165" t="s">
        <v>274</v>
      </c>
      <c r="D87" s="165" t="s">
        <v>275</v>
      </c>
      <c r="E87" s="165" t="s">
        <v>84</v>
      </c>
      <c r="F87" s="166">
        <v>315.075</v>
      </c>
      <c r="G87" s="167">
        <v>0</v>
      </c>
      <c r="H87" s="167">
        <f aca="true" t="shared" si="5" ref="H87:H91">PRODUCT(F87:G87)</f>
        <v>0</v>
      </c>
    </row>
    <row r="88" spans="1:8" ht="12.75">
      <c r="A88" s="165" t="s">
        <v>280</v>
      </c>
      <c r="B88" s="165" t="s">
        <v>277</v>
      </c>
      <c r="C88" s="165" t="s">
        <v>278</v>
      </c>
      <c r="D88" s="165" t="s">
        <v>975</v>
      </c>
      <c r="E88" s="165" t="s">
        <v>279</v>
      </c>
      <c r="F88" s="166">
        <v>49.865</v>
      </c>
      <c r="G88" s="167">
        <v>0</v>
      </c>
      <c r="H88" s="167">
        <f t="shared" si="5"/>
        <v>0</v>
      </c>
    </row>
    <row r="89" spans="1:8" ht="12.75">
      <c r="A89" s="165" t="s">
        <v>283</v>
      </c>
      <c r="B89" s="165" t="s">
        <v>277</v>
      </c>
      <c r="C89" s="165" t="s">
        <v>281</v>
      </c>
      <c r="D89" s="165" t="s">
        <v>282</v>
      </c>
      <c r="E89" s="165" t="s">
        <v>84</v>
      </c>
      <c r="F89" s="166">
        <v>6.92</v>
      </c>
      <c r="G89" s="167">
        <v>0</v>
      </c>
      <c r="H89" s="167">
        <f t="shared" si="5"/>
        <v>0</v>
      </c>
    </row>
    <row r="90" spans="1:8" ht="12.75">
      <c r="A90" s="165" t="s">
        <v>285</v>
      </c>
      <c r="B90" s="165" t="s">
        <v>277</v>
      </c>
      <c r="C90" s="165" t="s">
        <v>284</v>
      </c>
      <c r="D90" s="165" t="s">
        <v>976</v>
      </c>
      <c r="E90" s="165" t="s">
        <v>84</v>
      </c>
      <c r="F90" s="166">
        <v>7.058</v>
      </c>
      <c r="G90" s="167">
        <v>0</v>
      </c>
      <c r="H90" s="167">
        <f t="shared" si="5"/>
        <v>0</v>
      </c>
    </row>
    <row r="91" spans="1:8" ht="12.75">
      <c r="A91" s="165" t="s">
        <v>288</v>
      </c>
      <c r="B91" s="165" t="s">
        <v>277</v>
      </c>
      <c r="C91" s="165" t="s">
        <v>286</v>
      </c>
      <c r="D91" s="165" t="s">
        <v>287</v>
      </c>
      <c r="E91" s="165" t="s">
        <v>167</v>
      </c>
      <c r="F91" s="166">
        <v>1.664</v>
      </c>
      <c r="G91" s="167">
        <v>0</v>
      </c>
      <c r="H91" s="167">
        <f t="shared" si="5"/>
        <v>0</v>
      </c>
    </row>
    <row r="92" spans="1:8" ht="12.75">
      <c r="A92" s="165"/>
      <c r="B92" s="165"/>
      <c r="C92" s="165"/>
      <c r="D92" s="182" t="s">
        <v>289</v>
      </c>
      <c r="E92" s="165"/>
      <c r="F92" s="166"/>
      <c r="G92" s="167"/>
      <c r="H92" s="183">
        <f>SUM(H87:H91)</f>
        <v>0</v>
      </c>
    </row>
    <row r="93" spans="1:8" ht="12.75">
      <c r="A93" s="165"/>
      <c r="B93" s="165"/>
      <c r="C93" s="165"/>
      <c r="D93" s="165"/>
      <c r="E93" s="165"/>
      <c r="F93" s="166"/>
      <c r="G93" s="167"/>
      <c r="H93" s="167"/>
    </row>
    <row r="94" spans="1:8" ht="12.75">
      <c r="A94" s="165"/>
      <c r="B94" s="165"/>
      <c r="C94" s="165"/>
      <c r="D94" s="182" t="s">
        <v>290</v>
      </c>
      <c r="E94" s="165"/>
      <c r="F94" s="166"/>
      <c r="G94" s="167"/>
      <c r="H94" s="183"/>
    </row>
    <row r="95" spans="1:8" ht="12.75">
      <c r="A95" s="165" t="s">
        <v>293</v>
      </c>
      <c r="B95" s="165" t="s">
        <v>294</v>
      </c>
      <c r="C95" s="165" t="s">
        <v>291</v>
      </c>
      <c r="D95" s="165" t="s">
        <v>292</v>
      </c>
      <c r="E95" s="165" t="s">
        <v>84</v>
      </c>
      <c r="F95" s="166">
        <v>15.167</v>
      </c>
      <c r="G95" s="167">
        <v>0</v>
      </c>
      <c r="H95" s="167">
        <f aca="true" t="shared" si="6" ref="H95:H96">PRODUCT(F95:G95)</f>
        <v>0</v>
      </c>
    </row>
    <row r="96" spans="1:8" ht="12.75">
      <c r="A96" s="165" t="s">
        <v>297</v>
      </c>
      <c r="B96" s="165" t="s">
        <v>294</v>
      </c>
      <c r="C96" s="165" t="s">
        <v>295</v>
      </c>
      <c r="D96" s="165" t="s">
        <v>296</v>
      </c>
      <c r="E96" s="165" t="s">
        <v>167</v>
      </c>
      <c r="F96" s="166">
        <v>0.246</v>
      </c>
      <c r="G96" s="167">
        <v>0</v>
      </c>
      <c r="H96" s="167">
        <f t="shared" si="6"/>
        <v>0</v>
      </c>
    </row>
    <row r="97" spans="1:8" ht="12.75">
      <c r="A97" s="165"/>
      <c r="B97" s="165"/>
      <c r="C97" s="165"/>
      <c r="D97" s="182" t="s">
        <v>298</v>
      </c>
      <c r="E97" s="165"/>
      <c r="F97" s="166"/>
      <c r="G97" s="167"/>
      <c r="H97" s="183">
        <f>SUM(H95:H96)</f>
        <v>0</v>
      </c>
    </row>
    <row r="98" spans="1:8" ht="12.75">
      <c r="A98" s="165"/>
      <c r="B98" s="165"/>
      <c r="C98" s="165"/>
      <c r="D98" s="165"/>
      <c r="E98" s="165"/>
      <c r="F98" s="166"/>
      <c r="G98" s="167"/>
      <c r="H98" s="167"/>
    </row>
    <row r="99" spans="1:8" ht="12.75">
      <c r="A99" s="165"/>
      <c r="B99" s="165"/>
      <c r="C99" s="165"/>
      <c r="D99" s="182" t="s">
        <v>299</v>
      </c>
      <c r="E99" s="165"/>
      <c r="F99" s="166"/>
      <c r="G99" s="167"/>
      <c r="H99" s="183"/>
    </row>
    <row r="100" spans="1:8" ht="12.75">
      <c r="A100" s="165" t="s">
        <v>302</v>
      </c>
      <c r="B100" s="165" t="s">
        <v>303</v>
      </c>
      <c r="C100" s="165" t="s">
        <v>300</v>
      </c>
      <c r="D100" s="165" t="s">
        <v>301</v>
      </c>
      <c r="E100" s="165" t="s">
        <v>113</v>
      </c>
      <c r="F100" s="166">
        <v>77.1</v>
      </c>
      <c r="G100" s="167">
        <v>0</v>
      </c>
      <c r="H100" s="167">
        <f aca="true" t="shared" si="7" ref="H100:H113">PRODUCT(F100:G100)</f>
        <v>0</v>
      </c>
    </row>
    <row r="101" spans="1:8" ht="12.75">
      <c r="A101" s="165" t="s">
        <v>306</v>
      </c>
      <c r="B101" s="165" t="s">
        <v>303</v>
      </c>
      <c r="C101" s="165" t="s">
        <v>304</v>
      </c>
      <c r="D101" s="165" t="s">
        <v>305</v>
      </c>
      <c r="E101" s="165" t="s">
        <v>113</v>
      </c>
      <c r="F101" s="166">
        <v>26.65</v>
      </c>
      <c r="G101" s="167">
        <v>0</v>
      </c>
      <c r="H101" s="167">
        <f t="shared" si="7"/>
        <v>0</v>
      </c>
    </row>
    <row r="102" spans="1:8" ht="12.75">
      <c r="A102" s="165" t="s">
        <v>309</v>
      </c>
      <c r="B102" s="165" t="s">
        <v>303</v>
      </c>
      <c r="C102" s="165" t="s">
        <v>307</v>
      </c>
      <c r="D102" s="165" t="s">
        <v>308</v>
      </c>
      <c r="E102" s="165" t="s">
        <v>113</v>
      </c>
      <c r="F102" s="166">
        <v>27</v>
      </c>
      <c r="G102" s="167">
        <v>0</v>
      </c>
      <c r="H102" s="167">
        <f t="shared" si="7"/>
        <v>0</v>
      </c>
    </row>
    <row r="103" spans="1:8" ht="12.75">
      <c r="A103" s="165" t="s">
        <v>312</v>
      </c>
      <c r="B103" s="165" t="s">
        <v>303</v>
      </c>
      <c r="C103" s="165" t="s">
        <v>310</v>
      </c>
      <c r="D103" s="165" t="s">
        <v>311</v>
      </c>
      <c r="E103" s="165" t="s">
        <v>151</v>
      </c>
      <c r="F103" s="166">
        <v>2</v>
      </c>
      <c r="G103" s="167">
        <v>0</v>
      </c>
      <c r="H103" s="167">
        <f t="shared" si="7"/>
        <v>0</v>
      </c>
    </row>
    <row r="104" spans="1:8" ht="12.75">
      <c r="A104" s="165" t="s">
        <v>315</v>
      </c>
      <c r="B104" s="165" t="s">
        <v>303</v>
      </c>
      <c r="C104" s="165" t="s">
        <v>313</v>
      </c>
      <c r="D104" s="165" t="s">
        <v>314</v>
      </c>
      <c r="E104" s="165" t="s">
        <v>113</v>
      </c>
      <c r="F104" s="166">
        <v>15</v>
      </c>
      <c r="G104" s="167">
        <v>0</v>
      </c>
      <c r="H104" s="167">
        <f t="shared" si="7"/>
        <v>0</v>
      </c>
    </row>
    <row r="105" spans="1:8" ht="12.75">
      <c r="A105" s="165" t="s">
        <v>318</v>
      </c>
      <c r="B105" s="165" t="s">
        <v>303</v>
      </c>
      <c r="C105" s="165" t="s">
        <v>316</v>
      </c>
      <c r="D105" s="165" t="s">
        <v>317</v>
      </c>
      <c r="E105" s="165" t="s">
        <v>113</v>
      </c>
      <c r="F105" s="166">
        <v>16.54</v>
      </c>
      <c r="G105" s="167">
        <v>0</v>
      </c>
      <c r="H105" s="167">
        <f t="shared" si="7"/>
        <v>0</v>
      </c>
    </row>
    <row r="106" spans="1:8" ht="12.75">
      <c r="A106" s="165" t="s">
        <v>321</v>
      </c>
      <c r="B106" s="165" t="s">
        <v>303</v>
      </c>
      <c r="C106" s="165" t="s">
        <v>319</v>
      </c>
      <c r="D106" s="165" t="s">
        <v>320</v>
      </c>
      <c r="E106" s="165" t="s">
        <v>113</v>
      </c>
      <c r="F106" s="166">
        <v>34.47</v>
      </c>
      <c r="G106" s="167">
        <v>0</v>
      </c>
      <c r="H106" s="167">
        <f t="shared" si="7"/>
        <v>0</v>
      </c>
    </row>
    <row r="107" spans="1:8" ht="12.75">
      <c r="A107" s="165" t="s">
        <v>324</v>
      </c>
      <c r="B107" s="165" t="s">
        <v>303</v>
      </c>
      <c r="C107" s="165" t="s">
        <v>322</v>
      </c>
      <c r="D107" s="165" t="s">
        <v>323</v>
      </c>
      <c r="E107" s="165" t="s">
        <v>113</v>
      </c>
      <c r="F107" s="166">
        <v>34.6</v>
      </c>
      <c r="G107" s="167">
        <v>0</v>
      </c>
      <c r="H107" s="167">
        <f t="shared" si="7"/>
        <v>0</v>
      </c>
    </row>
    <row r="108" spans="1:8" ht="12.75">
      <c r="A108" s="165" t="s">
        <v>327</v>
      </c>
      <c r="B108" s="165" t="s">
        <v>303</v>
      </c>
      <c r="C108" s="165" t="s">
        <v>325</v>
      </c>
      <c r="D108" s="165" t="s">
        <v>326</v>
      </c>
      <c r="E108" s="165" t="s">
        <v>167</v>
      </c>
      <c r="F108" s="166">
        <v>0.581</v>
      </c>
      <c r="G108" s="167">
        <v>0</v>
      </c>
      <c r="H108" s="167">
        <f t="shared" si="7"/>
        <v>0</v>
      </c>
    </row>
    <row r="109" spans="1:8" ht="12.75">
      <c r="A109" s="165" t="s">
        <v>330</v>
      </c>
      <c r="B109" s="165" t="s">
        <v>303</v>
      </c>
      <c r="C109" s="165" t="s">
        <v>328</v>
      </c>
      <c r="D109" s="165" t="s">
        <v>329</v>
      </c>
      <c r="E109" s="165" t="s">
        <v>113</v>
      </c>
      <c r="F109" s="166">
        <v>34.6</v>
      </c>
      <c r="G109" s="167">
        <v>0</v>
      </c>
      <c r="H109" s="167">
        <f t="shared" si="7"/>
        <v>0</v>
      </c>
    </row>
    <row r="110" spans="1:8" ht="12.75">
      <c r="A110" s="165" t="s">
        <v>333</v>
      </c>
      <c r="B110" s="165" t="s">
        <v>303</v>
      </c>
      <c r="C110" s="165" t="s">
        <v>331</v>
      </c>
      <c r="D110" s="165" t="s">
        <v>332</v>
      </c>
      <c r="E110" s="165" t="s">
        <v>113</v>
      </c>
      <c r="F110" s="166">
        <v>29</v>
      </c>
      <c r="G110" s="167">
        <v>0</v>
      </c>
      <c r="H110" s="167">
        <f t="shared" si="7"/>
        <v>0</v>
      </c>
    </row>
    <row r="111" spans="1:8" ht="12.75">
      <c r="A111" s="165" t="s">
        <v>336</v>
      </c>
      <c r="B111" s="165" t="s">
        <v>303</v>
      </c>
      <c r="C111" s="165" t="s">
        <v>334</v>
      </c>
      <c r="D111" s="165" t="s">
        <v>335</v>
      </c>
      <c r="E111" s="165" t="s">
        <v>113</v>
      </c>
      <c r="F111" s="166">
        <v>15</v>
      </c>
      <c r="G111" s="167">
        <v>0</v>
      </c>
      <c r="H111" s="167">
        <f t="shared" si="7"/>
        <v>0</v>
      </c>
    </row>
    <row r="112" spans="1:8" ht="12.75">
      <c r="A112" s="165" t="s">
        <v>339</v>
      </c>
      <c r="B112" s="165" t="s">
        <v>303</v>
      </c>
      <c r="C112" s="165" t="s">
        <v>337</v>
      </c>
      <c r="D112" s="165" t="s">
        <v>338</v>
      </c>
      <c r="E112" s="165" t="s">
        <v>113</v>
      </c>
      <c r="F112" s="166">
        <v>49.85</v>
      </c>
      <c r="G112" s="167">
        <v>0</v>
      </c>
      <c r="H112" s="167">
        <f t="shared" si="7"/>
        <v>0</v>
      </c>
    </row>
    <row r="113" spans="1:8" ht="12.75">
      <c r="A113" s="165" t="s">
        <v>342</v>
      </c>
      <c r="B113" s="165" t="s">
        <v>303</v>
      </c>
      <c r="C113" s="165" t="s">
        <v>340</v>
      </c>
      <c r="D113" s="165" t="s">
        <v>341</v>
      </c>
      <c r="E113" s="165" t="s">
        <v>113</v>
      </c>
      <c r="F113" s="166">
        <v>26.65</v>
      </c>
      <c r="G113" s="167">
        <v>0</v>
      </c>
      <c r="H113" s="167">
        <f t="shared" si="7"/>
        <v>0</v>
      </c>
    </row>
    <row r="114" spans="1:8" ht="12.75">
      <c r="A114" s="165"/>
      <c r="B114" s="165"/>
      <c r="C114" s="165"/>
      <c r="D114" s="182" t="s">
        <v>343</v>
      </c>
      <c r="E114" s="165"/>
      <c r="F114" s="166"/>
      <c r="G114" s="167"/>
      <c r="H114" s="183">
        <f>SUM(H100:H113)</f>
        <v>0</v>
      </c>
    </row>
    <row r="115" spans="1:8" ht="12.75">
      <c r="A115" s="165"/>
      <c r="B115" s="165"/>
      <c r="C115" s="165"/>
      <c r="D115" s="165"/>
      <c r="E115" s="165"/>
      <c r="F115" s="166"/>
      <c r="G115" s="167"/>
      <c r="H115" s="167"/>
    </row>
    <row r="116" spans="1:8" ht="12.75">
      <c r="A116" s="165"/>
      <c r="B116" s="165"/>
      <c r="C116" s="165"/>
      <c r="D116" s="182" t="s">
        <v>344</v>
      </c>
      <c r="E116" s="165"/>
      <c r="F116" s="166"/>
      <c r="G116" s="167"/>
      <c r="H116" s="183"/>
    </row>
    <row r="117" spans="1:8" ht="12.75">
      <c r="A117" s="165" t="s">
        <v>347</v>
      </c>
      <c r="B117" s="165" t="s">
        <v>348</v>
      </c>
      <c r="C117" s="165" t="s">
        <v>345</v>
      </c>
      <c r="D117" s="165" t="s">
        <v>346</v>
      </c>
      <c r="E117" s="165" t="s">
        <v>84</v>
      </c>
      <c r="F117" s="166">
        <v>48.21</v>
      </c>
      <c r="G117" s="167">
        <v>0</v>
      </c>
      <c r="H117" s="167">
        <f aca="true" t="shared" si="8" ref="H117:H125">PRODUCT(F117:G117)</f>
        <v>0</v>
      </c>
    </row>
    <row r="118" spans="1:8" ht="12.75">
      <c r="A118" s="165" t="s">
        <v>351</v>
      </c>
      <c r="B118" s="165" t="s">
        <v>348</v>
      </c>
      <c r="C118" s="165" t="s">
        <v>349</v>
      </c>
      <c r="D118" s="165" t="s">
        <v>350</v>
      </c>
      <c r="E118" s="165" t="s">
        <v>84</v>
      </c>
      <c r="F118" s="166">
        <v>27.814</v>
      </c>
      <c r="G118" s="167">
        <v>0</v>
      </c>
      <c r="H118" s="167">
        <f t="shared" si="8"/>
        <v>0</v>
      </c>
    </row>
    <row r="119" spans="1:8" ht="12.75">
      <c r="A119" s="165" t="s">
        <v>354</v>
      </c>
      <c r="B119" s="165" t="s">
        <v>348</v>
      </c>
      <c r="C119" s="165" t="s">
        <v>352</v>
      </c>
      <c r="D119" s="165" t="s">
        <v>353</v>
      </c>
      <c r="E119" s="165" t="s">
        <v>151</v>
      </c>
      <c r="F119" s="166">
        <v>5.7</v>
      </c>
      <c r="G119" s="167">
        <v>0</v>
      </c>
      <c r="H119" s="167">
        <f t="shared" si="8"/>
        <v>0</v>
      </c>
    </row>
    <row r="120" spans="1:8" ht="12.75">
      <c r="A120" s="165" t="s">
        <v>357</v>
      </c>
      <c r="B120" s="165" t="s">
        <v>348</v>
      </c>
      <c r="C120" s="165" t="s">
        <v>355</v>
      </c>
      <c r="D120" s="165" t="s">
        <v>356</v>
      </c>
      <c r="E120" s="165" t="s">
        <v>151</v>
      </c>
      <c r="F120" s="166">
        <v>28.9</v>
      </c>
      <c r="G120" s="167">
        <v>0</v>
      </c>
      <c r="H120" s="167">
        <f t="shared" si="8"/>
        <v>0</v>
      </c>
    </row>
    <row r="121" spans="1:8" ht="12.75">
      <c r="A121" s="165" t="s">
        <v>360</v>
      </c>
      <c r="B121" s="165" t="s">
        <v>348</v>
      </c>
      <c r="C121" s="165" t="s">
        <v>358</v>
      </c>
      <c r="D121" s="165" t="s">
        <v>359</v>
      </c>
      <c r="E121" s="165" t="s">
        <v>151</v>
      </c>
      <c r="F121" s="166">
        <v>6</v>
      </c>
      <c r="G121" s="167">
        <v>0</v>
      </c>
      <c r="H121" s="167">
        <f t="shared" si="8"/>
        <v>0</v>
      </c>
    </row>
    <row r="122" spans="1:8" ht="12.75">
      <c r="A122" s="165" t="s">
        <v>363</v>
      </c>
      <c r="B122" s="165" t="s">
        <v>348</v>
      </c>
      <c r="C122" s="165" t="s">
        <v>361</v>
      </c>
      <c r="D122" s="165" t="s">
        <v>362</v>
      </c>
      <c r="E122" s="165" t="s">
        <v>151</v>
      </c>
      <c r="F122" s="166">
        <v>6</v>
      </c>
      <c r="G122" s="167">
        <v>0</v>
      </c>
      <c r="H122" s="167">
        <f t="shared" si="8"/>
        <v>0</v>
      </c>
    </row>
    <row r="123" spans="1:8" ht="12.75">
      <c r="A123" s="165" t="s">
        <v>366</v>
      </c>
      <c r="B123" s="165" t="s">
        <v>348</v>
      </c>
      <c r="C123" s="165" t="s">
        <v>364</v>
      </c>
      <c r="D123" s="165" t="s">
        <v>365</v>
      </c>
      <c r="E123" s="165" t="s">
        <v>151</v>
      </c>
      <c r="F123" s="166">
        <v>10</v>
      </c>
      <c r="G123" s="167">
        <v>0</v>
      </c>
      <c r="H123" s="167">
        <f t="shared" si="8"/>
        <v>0</v>
      </c>
    </row>
    <row r="124" spans="1:8" ht="12.75">
      <c r="A124" s="165" t="s">
        <v>369</v>
      </c>
      <c r="B124" s="165" t="s">
        <v>348</v>
      </c>
      <c r="C124" s="165" t="s">
        <v>367</v>
      </c>
      <c r="D124" s="165" t="s">
        <v>368</v>
      </c>
      <c r="E124" s="165" t="s">
        <v>113</v>
      </c>
      <c r="F124" s="166">
        <v>34.6</v>
      </c>
      <c r="G124" s="167">
        <v>0</v>
      </c>
      <c r="H124" s="167">
        <f t="shared" si="8"/>
        <v>0</v>
      </c>
    </row>
    <row r="125" spans="1:8" ht="12.75">
      <c r="A125" s="165" t="s">
        <v>372</v>
      </c>
      <c r="B125" s="165" t="s">
        <v>348</v>
      </c>
      <c r="C125" s="165" t="s">
        <v>370</v>
      </c>
      <c r="D125" s="165" t="s">
        <v>371</v>
      </c>
      <c r="E125" s="165" t="s">
        <v>151</v>
      </c>
      <c r="F125" s="166">
        <v>44</v>
      </c>
      <c r="G125" s="167">
        <v>0</v>
      </c>
      <c r="H125" s="167">
        <f t="shared" si="8"/>
        <v>0</v>
      </c>
    </row>
    <row r="126" spans="1:8" ht="12.75">
      <c r="A126" s="165"/>
      <c r="B126" s="165"/>
      <c r="C126" s="165"/>
      <c r="D126" s="182" t="s">
        <v>373</v>
      </c>
      <c r="E126" s="165"/>
      <c r="F126" s="166"/>
      <c r="G126" s="167"/>
      <c r="H126" s="183">
        <f>SUM(H117:H125)</f>
        <v>0</v>
      </c>
    </row>
    <row r="127" spans="1:8" ht="12.75">
      <c r="A127" s="165"/>
      <c r="B127" s="165"/>
      <c r="C127" s="165"/>
      <c r="D127" s="165"/>
      <c r="E127" s="165"/>
      <c r="F127" s="166"/>
      <c r="G127" s="167"/>
      <c r="H127" s="167"/>
    </row>
    <row r="128" spans="1:8" ht="12.75">
      <c r="A128" s="165"/>
      <c r="B128" s="165"/>
      <c r="C128" s="165"/>
      <c r="D128" s="182" t="s">
        <v>374</v>
      </c>
      <c r="E128" s="165"/>
      <c r="F128" s="166"/>
      <c r="G128" s="167"/>
      <c r="H128" s="183"/>
    </row>
    <row r="129" spans="1:8" ht="12.75">
      <c r="A129" s="165" t="s">
        <v>377</v>
      </c>
      <c r="B129" s="165" t="s">
        <v>378</v>
      </c>
      <c r="C129" s="165" t="s">
        <v>375</v>
      </c>
      <c r="D129" s="165" t="s">
        <v>376</v>
      </c>
      <c r="E129" s="165" t="s">
        <v>151</v>
      </c>
      <c r="F129" s="166">
        <v>1</v>
      </c>
      <c r="G129" s="167">
        <v>0</v>
      </c>
      <c r="H129" s="167">
        <f aca="true" t="shared" si="9" ref="H129">PRODUCT(F129:G129)</f>
        <v>0</v>
      </c>
    </row>
    <row r="130" spans="1:8" ht="12.75">
      <c r="A130" s="165"/>
      <c r="B130" s="165"/>
      <c r="C130" s="165"/>
      <c r="D130" s="182" t="s">
        <v>379</v>
      </c>
      <c r="E130" s="165"/>
      <c r="F130" s="166"/>
      <c r="G130" s="167"/>
      <c r="H130" s="183">
        <f>SUM(H129)</f>
        <v>0</v>
      </c>
    </row>
    <row r="131" spans="1:8" ht="12.75">
      <c r="A131" s="165"/>
      <c r="B131" s="165"/>
      <c r="C131" s="165"/>
      <c r="D131" s="165"/>
      <c r="E131" s="165"/>
      <c r="F131" s="166"/>
      <c r="G131" s="167"/>
      <c r="H131" s="167"/>
    </row>
    <row r="132" spans="1:8" ht="12.75">
      <c r="A132" s="165"/>
      <c r="B132" s="165"/>
      <c r="C132" s="165"/>
      <c r="D132" s="182" t="s">
        <v>380</v>
      </c>
      <c r="E132" s="165"/>
      <c r="F132" s="166"/>
      <c r="G132" s="167"/>
      <c r="H132" s="183"/>
    </row>
    <row r="133" spans="1:8" ht="12.75">
      <c r="A133" s="165" t="s">
        <v>383</v>
      </c>
      <c r="B133" s="165" t="s">
        <v>384</v>
      </c>
      <c r="C133" s="165" t="s">
        <v>381</v>
      </c>
      <c r="D133" s="165" t="s">
        <v>382</v>
      </c>
      <c r="E133" s="165" t="s">
        <v>167</v>
      </c>
      <c r="F133" s="166">
        <v>0.184</v>
      </c>
      <c r="G133" s="167">
        <v>0</v>
      </c>
      <c r="H133" s="167">
        <f aca="true" t="shared" si="10" ref="H133:H135">PRODUCT(F133:G133)</f>
        <v>0</v>
      </c>
    </row>
    <row r="134" spans="1:8" ht="12.75">
      <c r="A134" s="165" t="s">
        <v>387</v>
      </c>
      <c r="B134" s="165" t="s">
        <v>384</v>
      </c>
      <c r="C134" s="165" t="s">
        <v>385</v>
      </c>
      <c r="D134" s="165" t="s">
        <v>386</v>
      </c>
      <c r="E134" s="165" t="s">
        <v>151</v>
      </c>
      <c r="F134" s="166">
        <v>172</v>
      </c>
      <c r="G134" s="167">
        <v>0</v>
      </c>
      <c r="H134" s="167">
        <f t="shared" si="10"/>
        <v>0</v>
      </c>
    </row>
    <row r="135" spans="1:8" ht="12.75">
      <c r="A135" s="165" t="s">
        <v>390</v>
      </c>
      <c r="B135" s="165" t="s">
        <v>384</v>
      </c>
      <c r="C135" s="165" t="s">
        <v>388</v>
      </c>
      <c r="D135" s="165" t="s">
        <v>389</v>
      </c>
      <c r="E135" s="165" t="s">
        <v>84</v>
      </c>
      <c r="F135" s="166">
        <v>7.224</v>
      </c>
      <c r="G135" s="167">
        <v>0</v>
      </c>
      <c r="H135" s="167">
        <f t="shared" si="10"/>
        <v>0</v>
      </c>
    </row>
    <row r="136" spans="1:8" ht="12.75">
      <c r="A136" s="165"/>
      <c r="B136" s="165"/>
      <c r="C136" s="165"/>
      <c r="D136" s="182" t="s">
        <v>391</v>
      </c>
      <c r="E136" s="165"/>
      <c r="F136" s="166"/>
      <c r="G136" s="167"/>
      <c r="H136" s="183">
        <f>SUM(H133:H135)</f>
        <v>0</v>
      </c>
    </row>
    <row r="137" spans="1:8" ht="12.75">
      <c r="A137" s="165"/>
      <c r="B137" s="165"/>
      <c r="C137" s="165"/>
      <c r="D137" s="165"/>
      <c r="E137" s="165"/>
      <c r="F137" s="166"/>
      <c r="G137" s="167"/>
      <c r="H137" s="167"/>
    </row>
    <row r="138" spans="1:8" ht="12.75">
      <c r="A138" s="165"/>
      <c r="B138" s="165"/>
      <c r="C138" s="165"/>
      <c r="D138" s="182" t="s">
        <v>392</v>
      </c>
      <c r="E138" s="165"/>
      <c r="F138" s="166"/>
      <c r="G138" s="167"/>
      <c r="H138" s="183"/>
    </row>
    <row r="139" spans="1:8" ht="12.75">
      <c r="A139" s="165" t="s">
        <v>395</v>
      </c>
      <c r="B139" s="165" t="s">
        <v>396</v>
      </c>
      <c r="C139" s="165" t="s">
        <v>393</v>
      </c>
      <c r="D139" s="165" t="s">
        <v>394</v>
      </c>
      <c r="E139" s="165" t="s">
        <v>84</v>
      </c>
      <c r="F139" s="166">
        <v>61.194</v>
      </c>
      <c r="G139" s="167">
        <v>0</v>
      </c>
      <c r="H139" s="167">
        <f aca="true" t="shared" si="11" ref="H139:H142">PRODUCT(F139:G139)</f>
        <v>0</v>
      </c>
    </row>
    <row r="140" spans="1:8" ht="12.75">
      <c r="A140" s="165" t="s">
        <v>399</v>
      </c>
      <c r="B140" s="165" t="s">
        <v>396</v>
      </c>
      <c r="C140" s="165" t="s">
        <v>397</v>
      </c>
      <c r="D140" s="165" t="s">
        <v>398</v>
      </c>
      <c r="E140" s="165" t="s">
        <v>84</v>
      </c>
      <c r="F140" s="166">
        <v>5</v>
      </c>
      <c r="G140" s="167">
        <v>0</v>
      </c>
      <c r="H140" s="167">
        <f t="shared" si="11"/>
        <v>0</v>
      </c>
    </row>
    <row r="141" spans="1:8" ht="12.75">
      <c r="A141" s="165" t="s">
        <v>402</v>
      </c>
      <c r="B141" s="165" t="s">
        <v>396</v>
      </c>
      <c r="C141" s="165" t="s">
        <v>400</v>
      </c>
      <c r="D141" s="165" t="s">
        <v>401</v>
      </c>
      <c r="E141" s="165" t="s">
        <v>84</v>
      </c>
      <c r="F141" s="166">
        <v>61.194</v>
      </c>
      <c r="G141" s="167">
        <v>0</v>
      </c>
      <c r="H141" s="167">
        <f t="shared" si="11"/>
        <v>0</v>
      </c>
    </row>
    <row r="142" spans="1:8" ht="12.75">
      <c r="A142" s="165" t="s">
        <v>405</v>
      </c>
      <c r="B142" s="165" t="s">
        <v>396</v>
      </c>
      <c r="C142" s="165" t="s">
        <v>403</v>
      </c>
      <c r="D142" s="165" t="s">
        <v>404</v>
      </c>
      <c r="E142" s="165" t="s">
        <v>84</v>
      </c>
      <c r="F142" s="166">
        <v>5</v>
      </c>
      <c r="G142" s="167">
        <v>0</v>
      </c>
      <c r="H142" s="167">
        <f t="shared" si="11"/>
        <v>0</v>
      </c>
    </row>
    <row r="143" spans="1:8" ht="12.75">
      <c r="A143" s="165"/>
      <c r="B143" s="165"/>
      <c r="C143" s="165"/>
      <c r="D143" s="182" t="s">
        <v>406</v>
      </c>
      <c r="E143" s="165"/>
      <c r="F143" s="166"/>
      <c r="G143" s="167"/>
      <c r="H143" s="183">
        <f>SUM(H139:H142)</f>
        <v>0</v>
      </c>
    </row>
    <row r="144" spans="1:8" ht="12.75">
      <c r="A144" s="165"/>
      <c r="B144" s="165"/>
      <c r="C144" s="165"/>
      <c r="D144" s="165"/>
      <c r="E144" s="165"/>
      <c r="F144" s="166"/>
      <c r="G144" s="167"/>
      <c r="H144" s="167"/>
    </row>
    <row r="145" spans="1:8" ht="12.75">
      <c r="A145" s="165"/>
      <c r="B145" s="165"/>
      <c r="C145" s="165"/>
      <c r="D145" s="182" t="s">
        <v>407</v>
      </c>
      <c r="E145" s="165"/>
      <c r="F145" s="166"/>
      <c r="G145" s="167"/>
      <c r="H145" s="183"/>
    </row>
    <row r="146" spans="1:8" ht="12.75">
      <c r="A146" s="165" t="s">
        <v>410</v>
      </c>
      <c r="B146" s="165" t="s">
        <v>411</v>
      </c>
      <c r="C146" s="165" t="s">
        <v>408</v>
      </c>
      <c r="D146" s="165" t="s">
        <v>409</v>
      </c>
      <c r="E146" s="165" t="s">
        <v>84</v>
      </c>
      <c r="F146" s="166">
        <v>150</v>
      </c>
      <c r="G146" s="167">
        <v>0</v>
      </c>
      <c r="H146" s="167">
        <f aca="true" t="shared" si="12" ref="H146:H151">PRODUCT(F146:G146)</f>
        <v>0</v>
      </c>
    </row>
    <row r="147" spans="1:8" ht="12.75">
      <c r="A147" s="165" t="s">
        <v>414</v>
      </c>
      <c r="B147" s="165" t="s">
        <v>411</v>
      </c>
      <c r="C147" s="165" t="s">
        <v>412</v>
      </c>
      <c r="D147" s="165" t="s">
        <v>413</v>
      </c>
      <c r="E147" s="165" t="s">
        <v>84</v>
      </c>
      <c r="F147" s="166">
        <v>150</v>
      </c>
      <c r="G147" s="167">
        <v>0</v>
      </c>
      <c r="H147" s="167">
        <f t="shared" si="12"/>
        <v>0</v>
      </c>
    </row>
    <row r="148" spans="1:8" ht="12.75">
      <c r="A148" s="165" t="s">
        <v>417</v>
      </c>
      <c r="B148" s="165" t="s">
        <v>411</v>
      </c>
      <c r="C148" s="165" t="s">
        <v>415</v>
      </c>
      <c r="D148" s="165" t="s">
        <v>416</v>
      </c>
      <c r="E148" s="165" t="s">
        <v>113</v>
      </c>
      <c r="F148" s="166">
        <v>127.94</v>
      </c>
      <c r="G148" s="167">
        <v>0</v>
      </c>
      <c r="H148" s="167">
        <f t="shared" si="12"/>
        <v>0</v>
      </c>
    </row>
    <row r="149" spans="1:8" ht="12.75">
      <c r="A149" s="165" t="s">
        <v>420</v>
      </c>
      <c r="B149" s="165" t="s">
        <v>411</v>
      </c>
      <c r="C149" s="165" t="s">
        <v>418</v>
      </c>
      <c r="D149" s="165" t="s">
        <v>419</v>
      </c>
      <c r="E149" s="165" t="s">
        <v>113</v>
      </c>
      <c r="F149" s="166">
        <v>150</v>
      </c>
      <c r="G149" s="167">
        <v>0</v>
      </c>
      <c r="H149" s="167">
        <f t="shared" si="12"/>
        <v>0</v>
      </c>
    </row>
    <row r="150" spans="1:8" ht="12.75">
      <c r="A150" s="165" t="s">
        <v>423</v>
      </c>
      <c r="B150" s="165" t="s">
        <v>411</v>
      </c>
      <c r="C150" s="165" t="s">
        <v>421</v>
      </c>
      <c r="D150" s="165" t="s">
        <v>422</v>
      </c>
      <c r="E150" s="165" t="s">
        <v>84</v>
      </c>
      <c r="F150" s="166">
        <v>50</v>
      </c>
      <c r="G150" s="167">
        <v>0</v>
      </c>
      <c r="H150" s="167">
        <f t="shared" si="12"/>
        <v>0</v>
      </c>
    </row>
    <row r="151" spans="1:8" ht="12.75">
      <c r="A151" s="165" t="s">
        <v>427</v>
      </c>
      <c r="B151" s="165" t="s">
        <v>411</v>
      </c>
      <c r="C151" s="165" t="s">
        <v>424</v>
      </c>
      <c r="D151" s="165" t="s">
        <v>425</v>
      </c>
      <c r="E151" s="165" t="s">
        <v>426</v>
      </c>
      <c r="F151" s="166">
        <v>3</v>
      </c>
      <c r="G151" s="167">
        <v>0</v>
      </c>
      <c r="H151" s="167">
        <f t="shared" si="12"/>
        <v>0</v>
      </c>
    </row>
    <row r="152" spans="1:8" ht="12.75">
      <c r="A152" s="165"/>
      <c r="B152" s="165"/>
      <c r="C152" s="165"/>
      <c r="D152" s="182" t="s">
        <v>428</v>
      </c>
      <c r="E152" s="165"/>
      <c r="F152" s="166"/>
      <c r="G152" s="167"/>
      <c r="H152" s="183">
        <f>SUM(H146:H151)</f>
        <v>0</v>
      </c>
    </row>
    <row r="153" spans="1:8" ht="12.75">
      <c r="A153" s="165"/>
      <c r="B153" s="165"/>
      <c r="C153" s="165"/>
      <c r="D153" s="165"/>
      <c r="E153" s="165"/>
      <c r="F153" s="166"/>
      <c r="G153" s="167"/>
      <c r="H153" s="167"/>
    </row>
    <row r="154" spans="1:8" ht="12.75">
      <c r="A154" s="165"/>
      <c r="B154" s="165"/>
      <c r="C154" s="165"/>
      <c r="D154" s="184" t="s">
        <v>429</v>
      </c>
      <c r="E154" s="165"/>
      <c r="F154" s="166"/>
      <c r="G154" s="167"/>
      <c r="H154" s="185">
        <f>SUM(H152,H143,H136,H130,H126,H114,H97,H92,H84)</f>
        <v>0</v>
      </c>
    </row>
    <row r="155" spans="1:8" ht="12.75">
      <c r="A155" s="165"/>
      <c r="B155" s="165"/>
      <c r="C155" s="165"/>
      <c r="D155" s="165"/>
      <c r="E155" s="165"/>
      <c r="F155" s="166"/>
      <c r="G155" s="167"/>
      <c r="H155" s="167"/>
    </row>
    <row r="156" spans="1:8" ht="12.75">
      <c r="A156" s="165"/>
      <c r="B156" s="165"/>
      <c r="C156" s="165"/>
      <c r="D156" s="182" t="s">
        <v>430</v>
      </c>
      <c r="E156" s="165"/>
      <c r="F156" s="166"/>
      <c r="G156" s="167"/>
      <c r="H156" s="183"/>
    </row>
    <row r="157" spans="1:8" ht="12.75">
      <c r="A157" s="165" t="s">
        <v>434</v>
      </c>
      <c r="B157" s="165" t="s">
        <v>435</v>
      </c>
      <c r="C157" s="165" t="s">
        <v>431</v>
      </c>
      <c r="D157" s="165" t="s">
        <v>432</v>
      </c>
      <c r="E157" s="165" t="s">
        <v>433</v>
      </c>
      <c r="F157" s="166">
        <v>1</v>
      </c>
      <c r="G157" s="167">
        <v>0</v>
      </c>
      <c r="H157" s="167">
        <f aca="true" t="shared" si="13" ref="H157">PRODUCT(F157:G157)</f>
        <v>0</v>
      </c>
    </row>
    <row r="158" spans="1:8" ht="12.75">
      <c r="A158" s="165"/>
      <c r="B158" s="165"/>
      <c r="C158" s="165"/>
      <c r="D158" s="182" t="s">
        <v>436</v>
      </c>
      <c r="E158" s="165"/>
      <c r="F158" s="166"/>
      <c r="G158" s="167"/>
      <c r="H158" s="183">
        <f>SUM(H157)</f>
        <v>0</v>
      </c>
    </row>
    <row r="159" spans="1:8" ht="12.75">
      <c r="A159" s="165"/>
      <c r="B159" s="165"/>
      <c r="C159" s="165"/>
      <c r="D159" s="165"/>
      <c r="E159" s="165"/>
      <c r="F159" s="166"/>
      <c r="G159" s="167"/>
      <c r="H159" s="167"/>
    </row>
    <row r="160" spans="1:8" ht="12.75">
      <c r="A160" s="165"/>
      <c r="B160" s="165"/>
      <c r="C160" s="165"/>
      <c r="D160" s="184" t="s">
        <v>437</v>
      </c>
      <c r="E160" s="165"/>
      <c r="F160" s="166"/>
      <c r="G160" s="167"/>
      <c r="H160" s="185">
        <f>SUM(H158)</f>
        <v>0</v>
      </c>
    </row>
    <row r="161" spans="1:8" ht="12.75">
      <c r="A161" s="165"/>
      <c r="B161" s="165"/>
      <c r="C161" s="165"/>
      <c r="D161" s="165"/>
      <c r="E161" s="165"/>
      <c r="F161" s="166"/>
      <c r="G161" s="167"/>
      <c r="H161" s="167"/>
    </row>
    <row r="162" spans="1:8" ht="12.75">
      <c r="A162" s="165"/>
      <c r="B162" s="165"/>
      <c r="C162" s="165"/>
      <c r="D162" s="182"/>
      <c r="E162" s="165"/>
      <c r="F162" s="166"/>
      <c r="G162" s="167"/>
      <c r="H162" s="183"/>
    </row>
    <row r="163" spans="1:8" ht="12.75">
      <c r="A163" s="165"/>
      <c r="B163" s="165"/>
      <c r="C163" s="165"/>
      <c r="D163" s="186" t="s">
        <v>438</v>
      </c>
      <c r="E163" s="165"/>
      <c r="F163" s="166"/>
      <c r="G163" s="167"/>
      <c r="H163" s="187">
        <f>SUM(H160,H154,H70)</f>
        <v>0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91"/>
  <sheetViews>
    <sheetView tabSelected="1" workbookViewId="0" topLeftCell="A256">
      <selection activeCell="C286" sqref="C286"/>
    </sheetView>
  </sheetViews>
  <sheetFormatPr defaultColWidth="9.00390625" defaultRowHeight="12.75"/>
  <cols>
    <col min="1" max="2" width="12.75390625" style="0" customWidth="1"/>
    <col min="3" max="3" width="45.75390625" style="0" customWidth="1"/>
    <col min="4" max="4" width="36.75390625" style="0" customWidth="1"/>
    <col min="5" max="5" width="12.75390625" style="0" customWidth="1"/>
    <col min="6" max="6" width="15.75390625" style="0" customWidth="1"/>
    <col min="7" max="7" width="15.625" style="0" bestFit="1" customWidth="1"/>
    <col min="8" max="8" width="10.00390625" style="0" bestFit="1" customWidth="1"/>
    <col min="9" max="9" width="12.75390625" style="0" bestFit="1" customWidth="1"/>
  </cols>
  <sheetData>
    <row r="2" spans="1:5" ht="12.75">
      <c r="A2" t="s">
        <v>974</v>
      </c>
      <c r="B2" t="s">
        <v>973</v>
      </c>
      <c r="E2" t="s">
        <v>970</v>
      </c>
    </row>
    <row r="3" spans="1:5" ht="12.75">
      <c r="A3" t="s">
        <v>972</v>
      </c>
      <c r="B3" t="s">
        <v>971</v>
      </c>
      <c r="E3" t="s">
        <v>970</v>
      </c>
    </row>
    <row r="4" spans="1:4" ht="12.75">
      <c r="A4" t="s">
        <v>969</v>
      </c>
      <c r="B4">
        <v>3783</v>
      </c>
      <c r="C4" t="s">
        <v>439</v>
      </c>
      <c r="D4" t="s">
        <v>968</v>
      </c>
    </row>
    <row r="5" spans="1:4" ht="12.75">
      <c r="A5" t="s">
        <v>967</v>
      </c>
      <c r="B5">
        <v>1</v>
      </c>
      <c r="C5" t="s">
        <v>966</v>
      </c>
      <c r="D5" t="s">
        <v>965</v>
      </c>
    </row>
    <row r="6" ht="12.75">
      <c r="A6" t="s">
        <v>955</v>
      </c>
    </row>
    <row r="7" spans="1:9" ht="12.75">
      <c r="A7" t="s">
        <v>964</v>
      </c>
      <c r="B7" t="s">
        <v>963</v>
      </c>
      <c r="C7" t="s">
        <v>962</v>
      </c>
      <c r="D7" t="s">
        <v>961</v>
      </c>
      <c r="E7" t="s">
        <v>960</v>
      </c>
      <c r="F7" t="s">
        <v>959</v>
      </c>
      <c r="G7" t="s">
        <v>958</v>
      </c>
      <c r="H7" t="s">
        <v>957</v>
      </c>
      <c r="I7" t="s">
        <v>956</v>
      </c>
    </row>
    <row r="8" ht="12.75">
      <c r="A8" t="s">
        <v>955</v>
      </c>
    </row>
    <row r="9" ht="12.75">
      <c r="A9" t="s">
        <v>954</v>
      </c>
    </row>
    <row r="10" spans="1:3" ht="12.75">
      <c r="A10" t="s">
        <v>497</v>
      </c>
      <c r="B10">
        <v>3</v>
      </c>
      <c r="C10" t="s">
        <v>939</v>
      </c>
    </row>
    <row r="11" spans="1:3" ht="12.75">
      <c r="A11" t="s">
        <v>454</v>
      </c>
      <c r="B11">
        <v>94000</v>
      </c>
      <c r="C11" t="s">
        <v>942</v>
      </c>
    </row>
    <row r="12" spans="1:9" ht="12.75">
      <c r="A12" t="s">
        <v>85</v>
      </c>
      <c r="B12">
        <v>941941041</v>
      </c>
      <c r="C12" t="s">
        <v>83</v>
      </c>
      <c r="D12" t="s">
        <v>84</v>
      </c>
      <c r="E12" t="s">
        <v>941</v>
      </c>
      <c r="H12" t="s">
        <v>467</v>
      </c>
      <c r="I12" t="s">
        <v>953</v>
      </c>
    </row>
    <row r="13" spans="3:5" ht="12.75">
      <c r="C13" t="s">
        <v>486</v>
      </c>
      <c r="D13" t="s">
        <v>485</v>
      </c>
      <c r="E13" t="s">
        <v>484</v>
      </c>
    </row>
    <row r="14" spans="3:5" ht="12.75">
      <c r="C14" t="s">
        <v>952</v>
      </c>
      <c r="D14" t="s">
        <v>951</v>
      </c>
      <c r="E14" t="s">
        <v>950</v>
      </c>
    </row>
    <row r="15" spans="3:5" ht="12.75">
      <c r="C15" t="s">
        <v>949</v>
      </c>
      <c r="D15" t="s">
        <v>948</v>
      </c>
      <c r="E15" t="s">
        <v>947</v>
      </c>
    </row>
    <row r="16" spans="1:9" ht="12.75">
      <c r="A16" t="s">
        <v>89</v>
      </c>
      <c r="B16">
        <v>941941291</v>
      </c>
      <c r="C16" t="s">
        <v>88</v>
      </c>
      <c r="D16" t="s">
        <v>84</v>
      </c>
      <c r="E16" t="s">
        <v>946</v>
      </c>
      <c r="H16" t="s">
        <v>450</v>
      </c>
      <c r="I16" t="s">
        <v>450</v>
      </c>
    </row>
    <row r="17" spans="3:5" ht="12.75">
      <c r="C17" t="s">
        <v>486</v>
      </c>
      <c r="D17" t="s">
        <v>485</v>
      </c>
      <c r="E17" t="s">
        <v>484</v>
      </c>
    </row>
    <row r="18" spans="3:5" ht="12.75">
      <c r="C18" t="s">
        <v>945</v>
      </c>
      <c r="D18" t="s">
        <v>944</v>
      </c>
      <c r="E18" t="s">
        <v>943</v>
      </c>
    </row>
    <row r="19" spans="1:9" ht="12.75">
      <c r="A19" t="s">
        <v>92</v>
      </c>
      <c r="B19">
        <v>949101111</v>
      </c>
      <c r="C19" t="s">
        <v>91</v>
      </c>
      <c r="D19" t="s">
        <v>84</v>
      </c>
      <c r="E19" t="s">
        <v>831</v>
      </c>
      <c r="H19" t="s">
        <v>468</v>
      </c>
      <c r="I19" t="s">
        <v>855</v>
      </c>
    </row>
    <row r="20" spans="3:5" ht="12.75">
      <c r="C20" t="s">
        <v>486</v>
      </c>
      <c r="D20" t="s">
        <v>485</v>
      </c>
      <c r="E20" t="s">
        <v>484</v>
      </c>
    </row>
    <row r="21" spans="3:5" ht="12.75">
      <c r="C21" t="s">
        <v>738</v>
      </c>
      <c r="D21" t="s">
        <v>737</v>
      </c>
      <c r="E21" t="s">
        <v>736</v>
      </c>
    </row>
    <row r="22" spans="6:9" ht="12.75">
      <c r="F22" t="s">
        <v>449</v>
      </c>
      <c r="I22" t="s">
        <v>938</v>
      </c>
    </row>
    <row r="23" spans="1:3" ht="12.75">
      <c r="A23" t="s">
        <v>454</v>
      </c>
      <c r="B23">
        <v>94000</v>
      </c>
      <c r="C23" t="s">
        <v>942</v>
      </c>
    </row>
    <row r="24" spans="1:9" ht="12.75">
      <c r="A24" t="s">
        <v>95</v>
      </c>
      <c r="B24">
        <v>941941841</v>
      </c>
      <c r="C24" t="s">
        <v>94</v>
      </c>
      <c r="D24" t="s">
        <v>84</v>
      </c>
      <c r="E24" t="s">
        <v>941</v>
      </c>
      <c r="H24" t="s">
        <v>450</v>
      </c>
      <c r="I24" t="s">
        <v>450</v>
      </c>
    </row>
    <row r="25" spans="6:9" ht="12.75">
      <c r="F25" t="s">
        <v>449</v>
      </c>
      <c r="I25" t="s">
        <v>445</v>
      </c>
    </row>
    <row r="26" spans="5:9" ht="12.75">
      <c r="E26" t="s">
        <v>940</v>
      </c>
      <c r="F26" t="s">
        <v>939</v>
      </c>
      <c r="I26" t="s">
        <v>938</v>
      </c>
    </row>
    <row r="27" spans="1:3" ht="12.75">
      <c r="A27" t="s">
        <v>497</v>
      </c>
      <c r="B27">
        <v>11</v>
      </c>
      <c r="C27" t="s">
        <v>808</v>
      </c>
    </row>
    <row r="28" spans="1:3" ht="12.75">
      <c r="A28" t="s">
        <v>454</v>
      </c>
      <c r="B28">
        <v>31000</v>
      </c>
      <c r="C28" t="s">
        <v>937</v>
      </c>
    </row>
    <row r="29" spans="1:9" ht="12.75">
      <c r="A29" t="s">
        <v>100</v>
      </c>
      <c r="B29">
        <v>311238148</v>
      </c>
      <c r="C29" t="s">
        <v>99</v>
      </c>
      <c r="D29" t="s">
        <v>84</v>
      </c>
      <c r="E29" t="s">
        <v>936</v>
      </c>
      <c r="H29" t="s">
        <v>935</v>
      </c>
      <c r="I29" t="s">
        <v>934</v>
      </c>
    </row>
    <row r="30" spans="3:5" ht="12.75">
      <c r="C30" t="s">
        <v>486</v>
      </c>
      <c r="D30" t="s">
        <v>485</v>
      </c>
      <c r="E30" t="s">
        <v>484</v>
      </c>
    </row>
    <row r="31" spans="3:5" ht="12.75">
      <c r="C31" t="s">
        <v>596</v>
      </c>
      <c r="D31" t="s">
        <v>933</v>
      </c>
      <c r="E31" t="s">
        <v>932</v>
      </c>
    </row>
    <row r="32" spans="6:9" ht="12.75">
      <c r="F32" t="s">
        <v>449</v>
      </c>
      <c r="I32" t="s">
        <v>931</v>
      </c>
    </row>
    <row r="33" spans="1:3" ht="12.75">
      <c r="A33" t="s">
        <v>454</v>
      </c>
      <c r="B33">
        <v>61000</v>
      </c>
      <c r="C33" t="s">
        <v>770</v>
      </c>
    </row>
    <row r="34" spans="1:9" ht="12.75">
      <c r="A34" t="s">
        <v>104</v>
      </c>
      <c r="B34">
        <v>610991111</v>
      </c>
      <c r="C34" t="s">
        <v>103</v>
      </c>
      <c r="D34" t="s">
        <v>84</v>
      </c>
      <c r="E34" t="s">
        <v>930</v>
      </c>
      <c r="H34" t="s">
        <v>468</v>
      </c>
      <c r="I34" t="s">
        <v>855</v>
      </c>
    </row>
    <row r="35" spans="3:5" ht="12.75">
      <c r="C35" t="s">
        <v>486</v>
      </c>
      <c r="D35" t="s">
        <v>485</v>
      </c>
      <c r="E35" t="s">
        <v>484</v>
      </c>
    </row>
    <row r="36" spans="3:5" ht="12.75">
      <c r="C36" t="s">
        <v>483</v>
      </c>
      <c r="D36" t="s">
        <v>583</v>
      </c>
      <c r="E36" t="s">
        <v>582</v>
      </c>
    </row>
    <row r="37" spans="4:5" ht="12.75">
      <c r="D37" t="s">
        <v>581</v>
      </c>
      <c r="E37" t="s">
        <v>580</v>
      </c>
    </row>
    <row r="38" spans="4:5" ht="12.75">
      <c r="D38" t="s">
        <v>579</v>
      </c>
      <c r="E38" t="s">
        <v>578</v>
      </c>
    </row>
    <row r="39" spans="4:5" ht="12.75">
      <c r="D39" t="s">
        <v>577</v>
      </c>
      <c r="E39" t="s">
        <v>576</v>
      </c>
    </row>
    <row r="40" spans="3:5" ht="12.75">
      <c r="C40" t="s">
        <v>712</v>
      </c>
      <c r="D40" t="s">
        <v>569</v>
      </c>
      <c r="E40" t="s">
        <v>568</v>
      </c>
    </row>
    <row r="41" spans="3:5" ht="12.75">
      <c r="C41" t="s">
        <v>567</v>
      </c>
      <c r="D41" t="s">
        <v>566</v>
      </c>
      <c r="E41" t="s">
        <v>565</v>
      </c>
    </row>
    <row r="42" spans="6:9" ht="12.75">
      <c r="F42" t="s">
        <v>449</v>
      </c>
      <c r="I42" t="s">
        <v>929</v>
      </c>
    </row>
    <row r="43" spans="1:3" ht="12.75">
      <c r="A43" t="s">
        <v>454</v>
      </c>
      <c r="B43">
        <v>62000</v>
      </c>
      <c r="C43" t="s">
        <v>746</v>
      </c>
    </row>
    <row r="44" spans="1:9" ht="12.75">
      <c r="A44" t="s">
        <v>107</v>
      </c>
      <c r="B44">
        <v>629991012</v>
      </c>
      <c r="C44" t="s">
        <v>106</v>
      </c>
      <c r="D44" t="s">
        <v>84</v>
      </c>
      <c r="E44" t="s">
        <v>928</v>
      </c>
      <c r="H44" t="s">
        <v>468</v>
      </c>
      <c r="I44" t="s">
        <v>513</v>
      </c>
    </row>
    <row r="45" spans="3:5" ht="12.75">
      <c r="C45" t="s">
        <v>486</v>
      </c>
      <c r="D45" t="s">
        <v>485</v>
      </c>
      <c r="E45" t="s">
        <v>484</v>
      </c>
    </row>
    <row r="46" spans="3:5" ht="12.75">
      <c r="C46" t="s">
        <v>483</v>
      </c>
      <c r="D46" t="s">
        <v>927</v>
      </c>
      <c r="E46" t="s">
        <v>582</v>
      </c>
    </row>
    <row r="47" spans="4:5" ht="12.75">
      <c r="D47" t="s">
        <v>581</v>
      </c>
      <c r="E47" t="s">
        <v>580</v>
      </c>
    </row>
    <row r="48" spans="4:5" ht="12.75">
      <c r="D48" t="s">
        <v>579</v>
      </c>
      <c r="E48" t="s">
        <v>578</v>
      </c>
    </row>
    <row r="49" spans="4:5" ht="12.75">
      <c r="D49" t="s">
        <v>577</v>
      </c>
      <c r="E49" t="s">
        <v>576</v>
      </c>
    </row>
    <row r="50" spans="3:5" ht="12.75">
      <c r="C50" t="s">
        <v>712</v>
      </c>
      <c r="D50" t="s">
        <v>926</v>
      </c>
      <c r="E50" t="s">
        <v>568</v>
      </c>
    </row>
    <row r="51" spans="3:5" ht="12.75">
      <c r="C51" t="s">
        <v>567</v>
      </c>
      <c r="D51" t="s">
        <v>566</v>
      </c>
      <c r="E51" t="s">
        <v>565</v>
      </c>
    </row>
    <row r="52" spans="3:5" ht="12.75">
      <c r="C52" t="s">
        <v>925</v>
      </c>
      <c r="D52" t="s">
        <v>924</v>
      </c>
      <c r="E52" t="s">
        <v>923</v>
      </c>
    </row>
    <row r="53" spans="3:5" ht="12.75">
      <c r="C53" t="s">
        <v>922</v>
      </c>
      <c r="D53" t="s">
        <v>921</v>
      </c>
      <c r="E53" t="s">
        <v>920</v>
      </c>
    </row>
    <row r="54" spans="4:5" ht="12.75">
      <c r="D54" t="s">
        <v>919</v>
      </c>
      <c r="E54" t="s">
        <v>918</v>
      </c>
    </row>
    <row r="55" spans="1:9" ht="12.75">
      <c r="A55" t="s">
        <v>109</v>
      </c>
      <c r="B55">
        <v>622711124</v>
      </c>
      <c r="C55" t="s">
        <v>981</v>
      </c>
      <c r="D55" t="s">
        <v>84</v>
      </c>
      <c r="E55" t="s">
        <v>917</v>
      </c>
      <c r="H55" t="s">
        <v>916</v>
      </c>
      <c r="I55" t="s">
        <v>915</v>
      </c>
    </row>
    <row r="56" spans="3:5" ht="12.75">
      <c r="C56" t="s">
        <v>486</v>
      </c>
      <c r="D56" t="s">
        <v>485</v>
      </c>
      <c r="E56" t="s">
        <v>484</v>
      </c>
    </row>
    <row r="57" spans="3:5" ht="12.75">
      <c r="C57" t="s">
        <v>721</v>
      </c>
      <c r="D57" t="s">
        <v>914</v>
      </c>
      <c r="E57" t="s">
        <v>913</v>
      </c>
    </row>
    <row r="58" spans="3:5" ht="12.75">
      <c r="C58" t="s">
        <v>741</v>
      </c>
      <c r="D58" t="s">
        <v>740</v>
      </c>
      <c r="E58" t="s">
        <v>739</v>
      </c>
    </row>
    <row r="59" spans="3:5" ht="12.75">
      <c r="C59" t="s">
        <v>483</v>
      </c>
      <c r="D59" t="s">
        <v>718</v>
      </c>
      <c r="E59" t="s">
        <v>717</v>
      </c>
    </row>
    <row r="60" spans="4:5" ht="12.75">
      <c r="D60" t="s">
        <v>716</v>
      </c>
      <c r="E60" t="s">
        <v>715</v>
      </c>
    </row>
    <row r="61" spans="4:5" ht="12.75">
      <c r="D61" t="s">
        <v>714</v>
      </c>
      <c r="E61" t="s">
        <v>713</v>
      </c>
    </row>
    <row r="62" spans="3:5" ht="12.75">
      <c r="C62" t="s">
        <v>712</v>
      </c>
      <c r="D62" t="s">
        <v>711</v>
      </c>
      <c r="E62" t="s">
        <v>710</v>
      </c>
    </row>
    <row r="63" spans="3:5" ht="12.75">
      <c r="C63" t="s">
        <v>567</v>
      </c>
      <c r="D63" t="s">
        <v>709</v>
      </c>
      <c r="E63" t="s">
        <v>708</v>
      </c>
    </row>
    <row r="64" spans="3:5" ht="12.75">
      <c r="C64" t="s">
        <v>891</v>
      </c>
      <c r="D64" t="s">
        <v>912</v>
      </c>
      <c r="E64" t="s">
        <v>911</v>
      </c>
    </row>
    <row r="65" spans="1:9" ht="12.75">
      <c r="A65" t="s">
        <v>114</v>
      </c>
      <c r="B65">
        <v>622716224</v>
      </c>
      <c r="C65" t="s">
        <v>982</v>
      </c>
      <c r="D65" t="s">
        <v>84</v>
      </c>
      <c r="E65" t="s">
        <v>910</v>
      </c>
      <c r="H65" t="s">
        <v>909</v>
      </c>
      <c r="I65" t="s">
        <v>908</v>
      </c>
    </row>
    <row r="66" spans="3:5" ht="12.75">
      <c r="C66" t="s">
        <v>486</v>
      </c>
      <c r="D66" t="s">
        <v>485</v>
      </c>
      <c r="E66" t="s">
        <v>484</v>
      </c>
    </row>
    <row r="67" spans="3:5" ht="12.75">
      <c r="C67" t="s">
        <v>907</v>
      </c>
      <c r="D67" t="s">
        <v>906</v>
      </c>
      <c r="E67" t="s">
        <v>876</v>
      </c>
    </row>
    <row r="68" spans="3:5" ht="12.75">
      <c r="C68" t="s">
        <v>570</v>
      </c>
      <c r="D68" t="s">
        <v>905</v>
      </c>
      <c r="E68" t="s">
        <v>904</v>
      </c>
    </row>
    <row r="69" spans="3:5" ht="12.75">
      <c r="C69" t="s">
        <v>883</v>
      </c>
      <c r="D69" t="s">
        <v>903</v>
      </c>
      <c r="E69" t="s">
        <v>902</v>
      </c>
    </row>
    <row r="70" spans="1:9" ht="12.75">
      <c r="A70" t="s">
        <v>119</v>
      </c>
      <c r="B70">
        <v>622732113</v>
      </c>
      <c r="C70" t="s">
        <v>983</v>
      </c>
      <c r="D70" t="s">
        <v>113</v>
      </c>
      <c r="E70" t="s">
        <v>901</v>
      </c>
      <c r="H70" t="s">
        <v>461</v>
      </c>
      <c r="I70" t="s">
        <v>900</v>
      </c>
    </row>
    <row r="71" spans="3:5" ht="12.75">
      <c r="C71" t="s">
        <v>486</v>
      </c>
      <c r="D71" t="s">
        <v>485</v>
      </c>
      <c r="E71" t="s">
        <v>484</v>
      </c>
    </row>
    <row r="72" spans="3:5" ht="12.75">
      <c r="C72" t="s">
        <v>735</v>
      </c>
      <c r="D72" t="s">
        <v>899</v>
      </c>
      <c r="E72" t="s">
        <v>898</v>
      </c>
    </row>
    <row r="73" spans="4:5" ht="12.75">
      <c r="D73" t="s">
        <v>897</v>
      </c>
      <c r="E73" t="s">
        <v>896</v>
      </c>
    </row>
    <row r="74" spans="4:5" ht="12.75">
      <c r="D74" t="s">
        <v>478</v>
      </c>
      <c r="E74" t="s">
        <v>477</v>
      </c>
    </row>
    <row r="75" spans="3:5" ht="12.75">
      <c r="C75" t="s">
        <v>476</v>
      </c>
      <c r="D75" t="s">
        <v>895</v>
      </c>
      <c r="E75" t="s">
        <v>894</v>
      </c>
    </row>
    <row r="76" spans="4:5" ht="12.75">
      <c r="D76" t="s">
        <v>893</v>
      </c>
      <c r="E76" t="s">
        <v>892</v>
      </c>
    </row>
    <row r="77" spans="3:5" ht="12.75">
      <c r="C77" t="s">
        <v>473</v>
      </c>
      <c r="D77" t="s">
        <v>472</v>
      </c>
      <c r="E77" t="s">
        <v>471</v>
      </c>
    </row>
    <row r="78" spans="3:5" ht="12.75">
      <c r="C78" t="s">
        <v>891</v>
      </c>
      <c r="D78" t="s">
        <v>890</v>
      </c>
      <c r="E78" t="s">
        <v>889</v>
      </c>
    </row>
    <row r="79" spans="1:9" ht="12.75">
      <c r="A79" t="s">
        <v>122</v>
      </c>
      <c r="B79">
        <v>622716213</v>
      </c>
      <c r="C79" t="s">
        <v>984</v>
      </c>
      <c r="D79" t="s">
        <v>84</v>
      </c>
      <c r="E79" t="s">
        <v>888</v>
      </c>
      <c r="H79" t="s">
        <v>887</v>
      </c>
      <c r="I79" t="s">
        <v>886</v>
      </c>
    </row>
    <row r="80" spans="3:5" ht="12.75">
      <c r="C80" t="s">
        <v>486</v>
      </c>
      <c r="D80" t="s">
        <v>485</v>
      </c>
      <c r="E80" t="s">
        <v>484</v>
      </c>
    </row>
    <row r="81" spans="3:5" ht="12.75">
      <c r="C81" t="s">
        <v>570</v>
      </c>
      <c r="D81" t="s">
        <v>885</v>
      </c>
      <c r="E81" t="s">
        <v>884</v>
      </c>
    </row>
    <row r="82" spans="3:5" ht="12.75">
      <c r="C82" t="s">
        <v>883</v>
      </c>
      <c r="D82" t="s">
        <v>882</v>
      </c>
      <c r="E82" t="s">
        <v>881</v>
      </c>
    </row>
    <row r="83" spans="1:9" ht="12.75">
      <c r="A83" t="s">
        <v>125</v>
      </c>
      <c r="B83">
        <v>622751324</v>
      </c>
      <c r="C83" t="s">
        <v>118</v>
      </c>
      <c r="D83" t="s">
        <v>113</v>
      </c>
      <c r="E83" t="s">
        <v>880</v>
      </c>
      <c r="H83" t="s">
        <v>462</v>
      </c>
      <c r="I83" t="s">
        <v>879</v>
      </c>
    </row>
    <row r="84" spans="3:5" ht="12.75">
      <c r="C84" t="s">
        <v>486</v>
      </c>
      <c r="D84" t="s">
        <v>485</v>
      </c>
      <c r="E84" t="s">
        <v>484</v>
      </c>
    </row>
    <row r="85" spans="3:5" ht="12.75">
      <c r="C85" t="s">
        <v>878</v>
      </c>
      <c r="D85" t="s">
        <v>877</v>
      </c>
      <c r="E85" t="s">
        <v>876</v>
      </c>
    </row>
    <row r="86" spans="1:9" ht="12.75">
      <c r="A86" t="s">
        <v>128</v>
      </c>
      <c r="B86">
        <v>622752135</v>
      </c>
      <c r="C86" t="s">
        <v>121</v>
      </c>
      <c r="D86" t="s">
        <v>113</v>
      </c>
      <c r="E86" t="s">
        <v>875</v>
      </c>
      <c r="H86" t="s">
        <v>468</v>
      </c>
      <c r="I86" t="s">
        <v>874</v>
      </c>
    </row>
    <row r="87" spans="3:5" ht="12.75">
      <c r="C87" t="s">
        <v>486</v>
      </c>
      <c r="D87" t="s">
        <v>485</v>
      </c>
      <c r="E87" t="s">
        <v>484</v>
      </c>
    </row>
    <row r="88" spans="3:5" ht="12.75">
      <c r="C88" t="s">
        <v>873</v>
      </c>
      <c r="D88" t="s">
        <v>872</v>
      </c>
      <c r="E88" t="s">
        <v>871</v>
      </c>
    </row>
    <row r="89" spans="3:5" ht="12.75">
      <c r="C89" t="s">
        <v>476</v>
      </c>
      <c r="D89" t="s">
        <v>870</v>
      </c>
      <c r="E89" t="s">
        <v>869</v>
      </c>
    </row>
    <row r="90" spans="3:5" ht="12.75">
      <c r="C90" t="s">
        <v>473</v>
      </c>
      <c r="D90" t="s">
        <v>868</v>
      </c>
      <c r="E90" t="s">
        <v>867</v>
      </c>
    </row>
    <row r="91" spans="3:5" ht="12.75">
      <c r="C91" t="s">
        <v>866</v>
      </c>
      <c r="D91" t="s">
        <v>865</v>
      </c>
      <c r="E91" t="s">
        <v>864</v>
      </c>
    </row>
    <row r="92" spans="1:9" ht="12.75">
      <c r="A92" t="s">
        <v>131</v>
      </c>
      <c r="B92">
        <v>622752231</v>
      </c>
      <c r="C92" t="s">
        <v>124</v>
      </c>
      <c r="D92" t="s">
        <v>113</v>
      </c>
      <c r="E92" t="s">
        <v>863</v>
      </c>
      <c r="H92" t="s">
        <v>468</v>
      </c>
      <c r="I92" t="s">
        <v>619</v>
      </c>
    </row>
    <row r="93" spans="3:5" ht="12.75">
      <c r="C93" t="s">
        <v>486</v>
      </c>
      <c r="D93" t="s">
        <v>485</v>
      </c>
      <c r="E93" t="s">
        <v>484</v>
      </c>
    </row>
    <row r="94" spans="3:5" ht="12.75">
      <c r="C94" t="s">
        <v>862</v>
      </c>
      <c r="D94" t="s">
        <v>861</v>
      </c>
      <c r="E94" t="s">
        <v>860</v>
      </c>
    </row>
    <row r="95" spans="3:5" ht="12.75">
      <c r="C95" t="s">
        <v>859</v>
      </c>
      <c r="D95" t="s">
        <v>858</v>
      </c>
      <c r="E95" t="s">
        <v>857</v>
      </c>
    </row>
    <row r="96" spans="1:9" ht="12.75">
      <c r="A96" t="s">
        <v>856</v>
      </c>
      <c r="B96">
        <v>622755111</v>
      </c>
      <c r="C96" t="s">
        <v>127</v>
      </c>
      <c r="D96" t="s">
        <v>113</v>
      </c>
      <c r="E96" t="s">
        <v>552</v>
      </c>
      <c r="H96" t="s">
        <v>468</v>
      </c>
      <c r="I96" t="s">
        <v>855</v>
      </c>
    </row>
    <row r="97" spans="3:5" ht="12.75">
      <c r="C97" t="s">
        <v>486</v>
      </c>
      <c r="D97" t="s">
        <v>485</v>
      </c>
      <c r="E97" t="s">
        <v>484</v>
      </c>
    </row>
    <row r="98" spans="3:5" ht="12.75">
      <c r="C98" t="s">
        <v>549</v>
      </c>
      <c r="D98" t="s">
        <v>548</v>
      </c>
      <c r="E98" t="s">
        <v>547</v>
      </c>
    </row>
    <row r="99" spans="1:9" ht="12.75">
      <c r="A99" t="s">
        <v>136</v>
      </c>
      <c r="B99">
        <v>622143004</v>
      </c>
      <c r="C99" t="s">
        <v>130</v>
      </c>
      <c r="D99" t="s">
        <v>113</v>
      </c>
      <c r="E99" t="s">
        <v>854</v>
      </c>
      <c r="H99" t="s">
        <v>450</v>
      </c>
      <c r="I99" t="s">
        <v>450</v>
      </c>
    </row>
    <row r="100" spans="3:5" ht="12.75">
      <c r="C100" t="s">
        <v>486</v>
      </c>
      <c r="D100" t="s">
        <v>485</v>
      </c>
      <c r="E100" t="s">
        <v>484</v>
      </c>
    </row>
    <row r="101" spans="3:5" ht="12.75">
      <c r="C101" t="s">
        <v>853</v>
      </c>
      <c r="D101" t="s">
        <v>852</v>
      </c>
      <c r="E101" t="s">
        <v>851</v>
      </c>
    </row>
    <row r="102" spans="1:9" ht="12.75">
      <c r="A102" t="s">
        <v>850</v>
      </c>
      <c r="B102">
        <v>590515170</v>
      </c>
      <c r="C102" t="s">
        <v>849</v>
      </c>
      <c r="D102" t="s">
        <v>113</v>
      </c>
      <c r="E102" t="s">
        <v>848</v>
      </c>
      <c r="H102" t="s">
        <v>468</v>
      </c>
      <c r="I102" t="s">
        <v>847</v>
      </c>
    </row>
    <row r="103" spans="1:9" ht="12.75">
      <c r="A103" t="s">
        <v>142</v>
      </c>
      <c r="B103">
        <v>622131121</v>
      </c>
      <c r="C103" t="s">
        <v>135</v>
      </c>
      <c r="D103" t="s">
        <v>84</v>
      </c>
      <c r="E103" t="s">
        <v>833</v>
      </c>
      <c r="H103" t="s">
        <v>468</v>
      </c>
      <c r="I103" t="s">
        <v>846</v>
      </c>
    </row>
    <row r="104" spans="3:5" ht="12.75">
      <c r="C104" t="s">
        <v>486</v>
      </c>
      <c r="D104" t="s">
        <v>485</v>
      </c>
      <c r="E104" t="s">
        <v>484</v>
      </c>
    </row>
    <row r="105" spans="3:5" ht="12.75">
      <c r="C105" t="s">
        <v>721</v>
      </c>
      <c r="D105" t="s">
        <v>845</v>
      </c>
      <c r="E105" t="s">
        <v>844</v>
      </c>
    </row>
    <row r="106" spans="4:5" ht="12.75">
      <c r="D106" t="s">
        <v>743</v>
      </c>
      <c r="E106" t="s">
        <v>742</v>
      </c>
    </row>
    <row r="107" spans="3:5" ht="12.75">
      <c r="C107" t="s">
        <v>741</v>
      </c>
      <c r="D107" t="s">
        <v>843</v>
      </c>
      <c r="E107" t="s">
        <v>842</v>
      </c>
    </row>
    <row r="108" spans="3:5" ht="12.75">
      <c r="C108" t="s">
        <v>483</v>
      </c>
      <c r="D108" t="s">
        <v>718</v>
      </c>
      <c r="E108" t="s">
        <v>717</v>
      </c>
    </row>
    <row r="109" spans="4:5" ht="12.75">
      <c r="D109" t="s">
        <v>716</v>
      </c>
      <c r="E109" t="s">
        <v>715</v>
      </c>
    </row>
    <row r="110" spans="4:5" ht="12.75">
      <c r="D110" t="s">
        <v>714</v>
      </c>
      <c r="E110" t="s">
        <v>713</v>
      </c>
    </row>
    <row r="111" spans="3:5" ht="12.75">
      <c r="C111" t="s">
        <v>712</v>
      </c>
      <c r="D111" t="s">
        <v>711</v>
      </c>
      <c r="E111" t="s">
        <v>710</v>
      </c>
    </row>
    <row r="112" spans="3:5" ht="12.75">
      <c r="C112" t="s">
        <v>567</v>
      </c>
      <c r="D112" t="s">
        <v>709</v>
      </c>
      <c r="E112" t="s">
        <v>708</v>
      </c>
    </row>
    <row r="113" spans="3:5" ht="12.75">
      <c r="C113" t="s">
        <v>735</v>
      </c>
      <c r="D113" t="s">
        <v>841</v>
      </c>
      <c r="E113" t="s">
        <v>840</v>
      </c>
    </row>
    <row r="114" spans="4:5" ht="12.75">
      <c r="D114" t="s">
        <v>839</v>
      </c>
      <c r="E114" t="s">
        <v>838</v>
      </c>
    </row>
    <row r="115" spans="4:5" ht="12.75">
      <c r="D115" t="s">
        <v>754</v>
      </c>
      <c r="E115" t="s">
        <v>753</v>
      </c>
    </row>
    <row r="116" spans="3:5" ht="12.75">
      <c r="C116" t="s">
        <v>476</v>
      </c>
      <c r="D116" t="s">
        <v>837</v>
      </c>
      <c r="E116" t="s">
        <v>836</v>
      </c>
    </row>
    <row r="117" spans="4:5" ht="12.75">
      <c r="D117" t="s">
        <v>835</v>
      </c>
      <c r="E117" t="s">
        <v>834</v>
      </c>
    </row>
    <row r="118" spans="3:5" ht="12.75">
      <c r="C118" t="s">
        <v>473</v>
      </c>
      <c r="D118" t="s">
        <v>750</v>
      </c>
      <c r="E118" t="s">
        <v>749</v>
      </c>
    </row>
    <row r="119" spans="1:9" ht="12.75">
      <c r="A119" t="s">
        <v>145</v>
      </c>
      <c r="B119">
        <v>622531011</v>
      </c>
      <c r="C119" t="s">
        <v>138</v>
      </c>
      <c r="D119" t="s">
        <v>84</v>
      </c>
      <c r="E119" t="s">
        <v>833</v>
      </c>
      <c r="H119" t="s">
        <v>461</v>
      </c>
      <c r="I119" t="s">
        <v>832</v>
      </c>
    </row>
    <row r="120" spans="1:9" ht="12.75">
      <c r="A120" t="s">
        <v>148</v>
      </c>
      <c r="B120">
        <v>621131121</v>
      </c>
      <c r="C120" t="s">
        <v>141</v>
      </c>
      <c r="D120" t="s">
        <v>84</v>
      </c>
      <c r="E120" t="s">
        <v>831</v>
      </c>
      <c r="H120" t="s">
        <v>468</v>
      </c>
      <c r="I120" t="s">
        <v>662</v>
      </c>
    </row>
    <row r="121" spans="3:5" ht="12.75">
      <c r="C121" t="s">
        <v>486</v>
      </c>
      <c r="D121" t="s">
        <v>485</v>
      </c>
      <c r="E121" t="s">
        <v>484</v>
      </c>
    </row>
    <row r="122" spans="3:5" ht="12.75">
      <c r="C122" t="s">
        <v>738</v>
      </c>
      <c r="D122" t="s">
        <v>737</v>
      </c>
      <c r="E122" t="s">
        <v>736</v>
      </c>
    </row>
    <row r="123" spans="1:9" ht="12.75">
      <c r="A123" t="s">
        <v>152</v>
      </c>
      <c r="B123">
        <v>621531011</v>
      </c>
      <c r="C123" t="s">
        <v>144</v>
      </c>
      <c r="D123" t="s">
        <v>84</v>
      </c>
      <c r="E123" t="s">
        <v>831</v>
      </c>
      <c r="H123" t="s">
        <v>461</v>
      </c>
      <c r="I123" t="s">
        <v>830</v>
      </c>
    </row>
    <row r="124" spans="6:9" ht="12.75">
      <c r="F124" t="s">
        <v>449</v>
      </c>
      <c r="I124" t="s">
        <v>829</v>
      </c>
    </row>
    <row r="125" spans="1:3" ht="12.75">
      <c r="A125" t="s">
        <v>454</v>
      </c>
      <c r="B125">
        <v>63000</v>
      </c>
      <c r="C125" t="s">
        <v>828</v>
      </c>
    </row>
    <row r="126" spans="1:9" ht="12.75">
      <c r="A126" t="s">
        <v>827</v>
      </c>
      <c r="B126">
        <v>632451024</v>
      </c>
      <c r="C126" t="s">
        <v>147</v>
      </c>
      <c r="D126" t="s">
        <v>84</v>
      </c>
      <c r="E126" t="s">
        <v>826</v>
      </c>
      <c r="H126" t="s">
        <v>825</v>
      </c>
      <c r="I126" t="s">
        <v>824</v>
      </c>
    </row>
    <row r="127" spans="3:5" ht="12.75">
      <c r="C127" t="s">
        <v>486</v>
      </c>
      <c r="D127" t="s">
        <v>485</v>
      </c>
      <c r="E127" t="s">
        <v>484</v>
      </c>
    </row>
    <row r="128" spans="3:5" ht="12.75">
      <c r="C128" t="s">
        <v>779</v>
      </c>
      <c r="D128" t="s">
        <v>778</v>
      </c>
      <c r="E128" t="s">
        <v>777</v>
      </c>
    </row>
    <row r="129" spans="3:5" ht="12.75">
      <c r="C129" t="s">
        <v>476</v>
      </c>
      <c r="D129" t="s">
        <v>776</v>
      </c>
      <c r="E129" t="s">
        <v>775</v>
      </c>
    </row>
    <row r="130" spans="3:5" ht="12.75">
      <c r="C130" t="s">
        <v>473</v>
      </c>
      <c r="D130" t="s">
        <v>518</v>
      </c>
      <c r="E130" t="s">
        <v>517</v>
      </c>
    </row>
    <row r="131" spans="3:5" ht="12.75">
      <c r="C131" t="s">
        <v>596</v>
      </c>
      <c r="D131" t="s">
        <v>823</v>
      </c>
      <c r="E131" t="s">
        <v>822</v>
      </c>
    </row>
    <row r="132" spans="6:9" ht="12.75">
      <c r="F132" t="s">
        <v>449</v>
      </c>
      <c r="I132" t="s">
        <v>821</v>
      </c>
    </row>
    <row r="133" spans="1:3" ht="12.75">
      <c r="A133" t="s">
        <v>454</v>
      </c>
      <c r="B133">
        <v>64000</v>
      </c>
      <c r="C133" t="s">
        <v>820</v>
      </c>
    </row>
    <row r="134" spans="1:9" ht="12.75">
      <c r="A134" t="s">
        <v>158</v>
      </c>
      <c r="B134">
        <v>644941111</v>
      </c>
      <c r="C134" t="s">
        <v>150</v>
      </c>
      <c r="D134" t="s">
        <v>151</v>
      </c>
      <c r="E134" t="s">
        <v>504</v>
      </c>
      <c r="H134" t="s">
        <v>450</v>
      </c>
      <c r="I134" t="s">
        <v>450</v>
      </c>
    </row>
    <row r="135" spans="1:9" ht="12.75">
      <c r="A135" t="s">
        <v>161</v>
      </c>
      <c r="B135">
        <v>553414600</v>
      </c>
      <c r="C135" t="s">
        <v>154</v>
      </c>
      <c r="D135" t="s">
        <v>151</v>
      </c>
      <c r="E135" t="s">
        <v>504</v>
      </c>
      <c r="H135" t="s">
        <v>468</v>
      </c>
      <c r="I135" t="s">
        <v>467</v>
      </c>
    </row>
    <row r="136" spans="1:9" ht="12.75">
      <c r="A136" t="s">
        <v>164</v>
      </c>
      <c r="B136">
        <v>644941121</v>
      </c>
      <c r="C136" t="s">
        <v>157</v>
      </c>
      <c r="D136" t="s">
        <v>151</v>
      </c>
      <c r="E136" t="s">
        <v>504</v>
      </c>
      <c r="H136" t="s">
        <v>450</v>
      </c>
      <c r="I136" t="s">
        <v>450</v>
      </c>
    </row>
    <row r="137" spans="1:9" ht="12.75">
      <c r="A137" t="s">
        <v>819</v>
      </c>
      <c r="B137">
        <v>286105270</v>
      </c>
      <c r="C137" t="s">
        <v>160</v>
      </c>
      <c r="D137" t="s">
        <v>113</v>
      </c>
      <c r="E137" t="s">
        <v>451</v>
      </c>
      <c r="H137" t="s">
        <v>467</v>
      </c>
      <c r="I137" t="s">
        <v>467</v>
      </c>
    </row>
    <row r="138" spans="6:9" ht="12.75">
      <c r="F138" t="s">
        <v>449</v>
      </c>
      <c r="I138" t="s">
        <v>818</v>
      </c>
    </row>
    <row r="139" spans="1:3" ht="12.75">
      <c r="A139" t="s">
        <v>454</v>
      </c>
      <c r="B139">
        <v>95000</v>
      </c>
      <c r="C139" t="s">
        <v>817</v>
      </c>
    </row>
    <row r="140" spans="1:9" ht="12.75">
      <c r="A140" t="s">
        <v>173</v>
      </c>
      <c r="B140">
        <v>956951114</v>
      </c>
      <c r="C140" t="s">
        <v>163</v>
      </c>
      <c r="D140" t="s">
        <v>113</v>
      </c>
      <c r="E140" t="s">
        <v>816</v>
      </c>
      <c r="H140" t="s">
        <v>614</v>
      </c>
      <c r="I140" t="s">
        <v>815</v>
      </c>
    </row>
    <row r="141" spans="3:5" ht="12.75">
      <c r="C141" t="s">
        <v>486</v>
      </c>
      <c r="D141" t="s">
        <v>485</v>
      </c>
      <c r="E141" t="s">
        <v>484</v>
      </c>
    </row>
    <row r="142" spans="3:5" ht="12.75">
      <c r="C142" t="s">
        <v>596</v>
      </c>
      <c r="D142" t="s">
        <v>814</v>
      </c>
      <c r="E142" t="s">
        <v>813</v>
      </c>
    </row>
    <row r="143" spans="6:9" ht="12.75">
      <c r="F143" t="s">
        <v>449</v>
      </c>
      <c r="I143" t="s">
        <v>812</v>
      </c>
    </row>
    <row r="144" spans="1:3" ht="12.75">
      <c r="A144" t="s">
        <v>454</v>
      </c>
      <c r="B144">
        <v>99000</v>
      </c>
      <c r="C144" t="s">
        <v>811</v>
      </c>
    </row>
    <row r="145" spans="1:9" ht="12.75">
      <c r="A145" t="s">
        <v>177</v>
      </c>
      <c r="B145">
        <v>998011002</v>
      </c>
      <c r="C145" t="s">
        <v>166</v>
      </c>
      <c r="D145" t="s">
        <v>167</v>
      </c>
      <c r="E145" t="s">
        <v>810</v>
      </c>
      <c r="H145" t="s">
        <v>450</v>
      </c>
      <c r="I145" t="s">
        <v>450</v>
      </c>
    </row>
    <row r="146" spans="6:9" ht="12.75">
      <c r="F146" t="s">
        <v>449</v>
      </c>
      <c r="I146" t="s">
        <v>445</v>
      </c>
    </row>
    <row r="147" spans="5:9" ht="12.75">
      <c r="E147" t="s">
        <v>809</v>
      </c>
      <c r="F147" t="s">
        <v>808</v>
      </c>
      <c r="I147" t="s">
        <v>807</v>
      </c>
    </row>
    <row r="148" spans="1:3" ht="12.75">
      <c r="A148" t="s">
        <v>497</v>
      </c>
      <c r="B148">
        <v>13</v>
      </c>
      <c r="C148" t="s">
        <v>806</v>
      </c>
    </row>
    <row r="149" spans="1:3" ht="12.75">
      <c r="A149" t="s">
        <v>454</v>
      </c>
      <c r="B149">
        <v>96000</v>
      </c>
      <c r="C149" t="s">
        <v>805</v>
      </c>
    </row>
    <row r="150" spans="1:9" ht="12.75">
      <c r="A150" t="s">
        <v>180</v>
      </c>
      <c r="B150">
        <v>968061112</v>
      </c>
      <c r="C150" t="s">
        <v>804</v>
      </c>
      <c r="D150" t="s">
        <v>151</v>
      </c>
      <c r="E150" t="s">
        <v>556</v>
      </c>
      <c r="H150" t="s">
        <v>450</v>
      </c>
      <c r="I150" t="s">
        <v>450</v>
      </c>
    </row>
    <row r="151" spans="1:9" ht="12.75">
      <c r="A151" t="s">
        <v>183</v>
      </c>
      <c r="B151">
        <v>968061113</v>
      </c>
      <c r="C151" t="s">
        <v>176</v>
      </c>
      <c r="D151" t="s">
        <v>151</v>
      </c>
      <c r="E151" t="s">
        <v>803</v>
      </c>
      <c r="H151" t="s">
        <v>450</v>
      </c>
      <c r="I151" t="s">
        <v>450</v>
      </c>
    </row>
    <row r="152" spans="1:9" ht="12.75">
      <c r="A152" t="s">
        <v>186</v>
      </c>
      <c r="B152">
        <v>968071126</v>
      </c>
      <c r="C152" t="s">
        <v>179</v>
      </c>
      <c r="D152" t="s">
        <v>151</v>
      </c>
      <c r="E152" t="s">
        <v>556</v>
      </c>
      <c r="H152" t="s">
        <v>450</v>
      </c>
      <c r="I152" t="s">
        <v>450</v>
      </c>
    </row>
    <row r="153" spans="1:9" ht="12.75">
      <c r="A153" t="s">
        <v>189</v>
      </c>
      <c r="B153">
        <v>968062374</v>
      </c>
      <c r="C153" t="s">
        <v>182</v>
      </c>
      <c r="D153" t="s">
        <v>84</v>
      </c>
      <c r="E153" t="s">
        <v>802</v>
      </c>
      <c r="H153" t="s">
        <v>450</v>
      </c>
      <c r="I153" t="s">
        <v>450</v>
      </c>
    </row>
    <row r="154" spans="3:5" ht="12.75">
      <c r="C154" t="s">
        <v>486</v>
      </c>
      <c r="D154" t="s">
        <v>485</v>
      </c>
      <c r="E154" t="s">
        <v>484</v>
      </c>
    </row>
    <row r="155" spans="3:5" ht="12.75">
      <c r="C155" t="s">
        <v>584</v>
      </c>
      <c r="D155" t="s">
        <v>583</v>
      </c>
      <c r="E155" t="s">
        <v>582</v>
      </c>
    </row>
    <row r="156" spans="1:9" ht="12.75">
      <c r="A156" t="s">
        <v>192</v>
      </c>
      <c r="B156">
        <v>968062376</v>
      </c>
      <c r="C156" t="s">
        <v>185</v>
      </c>
      <c r="D156" t="s">
        <v>84</v>
      </c>
      <c r="E156" t="s">
        <v>801</v>
      </c>
      <c r="H156" t="s">
        <v>450</v>
      </c>
      <c r="I156" t="s">
        <v>450</v>
      </c>
    </row>
    <row r="157" spans="3:5" ht="12.75">
      <c r="C157" t="s">
        <v>486</v>
      </c>
      <c r="D157" t="s">
        <v>485</v>
      </c>
      <c r="E157" t="s">
        <v>484</v>
      </c>
    </row>
    <row r="158" spans="3:5" ht="12.75">
      <c r="C158" t="s">
        <v>799</v>
      </c>
      <c r="D158" t="s">
        <v>581</v>
      </c>
      <c r="E158" t="s">
        <v>580</v>
      </c>
    </row>
    <row r="159" spans="3:5" ht="12.75">
      <c r="C159" t="s">
        <v>796</v>
      </c>
      <c r="D159" t="s">
        <v>579</v>
      </c>
      <c r="E159" t="s">
        <v>578</v>
      </c>
    </row>
    <row r="160" spans="1:9" ht="12.75">
      <c r="A160" t="s">
        <v>195</v>
      </c>
      <c r="B160">
        <v>968072456</v>
      </c>
      <c r="C160" t="s">
        <v>188</v>
      </c>
      <c r="D160" t="s">
        <v>84</v>
      </c>
      <c r="E160" t="s">
        <v>800</v>
      </c>
      <c r="H160" t="s">
        <v>450</v>
      </c>
      <c r="I160" t="s">
        <v>450</v>
      </c>
    </row>
    <row r="161" spans="3:5" ht="12.75">
      <c r="C161" t="s">
        <v>486</v>
      </c>
      <c r="D161" t="s">
        <v>485</v>
      </c>
      <c r="E161" t="s">
        <v>484</v>
      </c>
    </row>
    <row r="162" spans="3:5" ht="12.75">
      <c r="C162" t="s">
        <v>799</v>
      </c>
      <c r="D162" t="s">
        <v>798</v>
      </c>
      <c r="E162" t="s">
        <v>797</v>
      </c>
    </row>
    <row r="163" spans="3:5" ht="12.75">
      <c r="C163" t="s">
        <v>796</v>
      </c>
      <c r="D163" t="s">
        <v>795</v>
      </c>
      <c r="E163" t="s">
        <v>794</v>
      </c>
    </row>
    <row r="164" spans="1:9" ht="12.75">
      <c r="A164" t="s">
        <v>198</v>
      </c>
      <c r="B164">
        <v>968072641</v>
      </c>
      <c r="C164" t="s">
        <v>191</v>
      </c>
      <c r="D164" t="s">
        <v>84</v>
      </c>
      <c r="E164" t="s">
        <v>793</v>
      </c>
      <c r="H164" t="s">
        <v>450</v>
      </c>
      <c r="I164" t="s">
        <v>450</v>
      </c>
    </row>
    <row r="165" spans="3:5" ht="12.75">
      <c r="C165" t="s">
        <v>486</v>
      </c>
      <c r="D165" t="s">
        <v>485</v>
      </c>
      <c r="E165" t="s">
        <v>484</v>
      </c>
    </row>
    <row r="166" spans="3:5" ht="12.75">
      <c r="C166" t="s">
        <v>584</v>
      </c>
      <c r="D166" t="s">
        <v>566</v>
      </c>
      <c r="E166" t="s">
        <v>565</v>
      </c>
    </row>
    <row r="167" spans="1:9" ht="12.75">
      <c r="A167" t="s">
        <v>201</v>
      </c>
      <c r="B167">
        <v>962081131</v>
      </c>
      <c r="C167" t="s">
        <v>194</v>
      </c>
      <c r="D167" t="s">
        <v>84</v>
      </c>
      <c r="E167" t="s">
        <v>792</v>
      </c>
      <c r="H167" t="s">
        <v>450</v>
      </c>
      <c r="I167" t="s">
        <v>450</v>
      </c>
    </row>
    <row r="168" spans="3:5" ht="12.75">
      <c r="C168" t="s">
        <v>486</v>
      </c>
      <c r="D168" t="s">
        <v>485</v>
      </c>
      <c r="E168" t="s">
        <v>484</v>
      </c>
    </row>
    <row r="169" spans="3:5" ht="12.75">
      <c r="C169" t="s">
        <v>791</v>
      </c>
      <c r="D169" t="s">
        <v>577</v>
      </c>
      <c r="E169" t="s">
        <v>576</v>
      </c>
    </row>
    <row r="170" spans="1:9" ht="12.75">
      <c r="A170" t="s">
        <v>204</v>
      </c>
      <c r="B170">
        <v>967031132</v>
      </c>
      <c r="C170" t="s">
        <v>197</v>
      </c>
      <c r="D170" t="s">
        <v>84</v>
      </c>
      <c r="E170" t="s">
        <v>790</v>
      </c>
      <c r="H170" t="s">
        <v>450</v>
      </c>
      <c r="I170" t="s">
        <v>450</v>
      </c>
    </row>
    <row r="171" spans="3:5" ht="12.75">
      <c r="C171" t="s">
        <v>486</v>
      </c>
      <c r="D171" t="s">
        <v>485</v>
      </c>
      <c r="E171" t="s">
        <v>484</v>
      </c>
    </row>
    <row r="172" spans="3:5" ht="12.75">
      <c r="C172" t="s">
        <v>483</v>
      </c>
      <c r="D172" t="s">
        <v>789</v>
      </c>
      <c r="E172" t="s">
        <v>733</v>
      </c>
    </row>
    <row r="173" spans="4:5" ht="12.75">
      <c r="D173" t="s">
        <v>788</v>
      </c>
      <c r="E173" t="s">
        <v>787</v>
      </c>
    </row>
    <row r="174" spans="4:5" ht="12.75">
      <c r="D174" t="s">
        <v>786</v>
      </c>
      <c r="E174" t="s">
        <v>785</v>
      </c>
    </row>
    <row r="175" spans="3:5" ht="12.75">
      <c r="C175" t="s">
        <v>476</v>
      </c>
      <c r="D175" t="s">
        <v>784</v>
      </c>
      <c r="E175" t="s">
        <v>783</v>
      </c>
    </row>
    <row r="176" spans="3:5" ht="12.75">
      <c r="C176" t="s">
        <v>473</v>
      </c>
      <c r="D176" t="s">
        <v>782</v>
      </c>
      <c r="E176" t="s">
        <v>781</v>
      </c>
    </row>
    <row r="177" spans="1:9" ht="12.75">
      <c r="A177" t="s">
        <v>207</v>
      </c>
      <c r="B177">
        <v>967042712</v>
      </c>
      <c r="C177" t="s">
        <v>200</v>
      </c>
      <c r="D177" t="s">
        <v>84</v>
      </c>
      <c r="E177" t="s">
        <v>780</v>
      </c>
      <c r="H177" t="s">
        <v>450</v>
      </c>
      <c r="I177" t="s">
        <v>450</v>
      </c>
    </row>
    <row r="178" spans="3:5" ht="12.75">
      <c r="C178" t="s">
        <v>486</v>
      </c>
      <c r="D178" t="s">
        <v>485</v>
      </c>
      <c r="E178" t="s">
        <v>484</v>
      </c>
    </row>
    <row r="179" spans="3:5" ht="12.75">
      <c r="C179" t="s">
        <v>779</v>
      </c>
      <c r="D179" t="s">
        <v>778</v>
      </c>
      <c r="E179" t="s">
        <v>777</v>
      </c>
    </row>
    <row r="180" spans="3:5" ht="12.75">
      <c r="C180" t="s">
        <v>476</v>
      </c>
      <c r="D180" t="s">
        <v>776</v>
      </c>
      <c r="E180" t="s">
        <v>775</v>
      </c>
    </row>
    <row r="181" spans="3:5" ht="12.75">
      <c r="C181" t="s">
        <v>473</v>
      </c>
      <c r="D181" t="s">
        <v>518</v>
      </c>
      <c r="E181" t="s">
        <v>517</v>
      </c>
    </row>
    <row r="182" spans="6:9" ht="12.75">
      <c r="F182" t="s">
        <v>449</v>
      </c>
      <c r="I182" t="s">
        <v>445</v>
      </c>
    </row>
    <row r="183" spans="1:3" ht="12.75">
      <c r="A183" t="s">
        <v>454</v>
      </c>
      <c r="B183">
        <v>97000</v>
      </c>
      <c r="C183" t="s">
        <v>774</v>
      </c>
    </row>
    <row r="184" spans="1:9" ht="12.75">
      <c r="A184" t="s">
        <v>210</v>
      </c>
      <c r="B184">
        <v>976074121</v>
      </c>
      <c r="C184" t="s">
        <v>203</v>
      </c>
      <c r="D184" t="s">
        <v>151</v>
      </c>
      <c r="E184" t="s">
        <v>554</v>
      </c>
      <c r="H184" t="s">
        <v>450</v>
      </c>
      <c r="I184" t="s">
        <v>450</v>
      </c>
    </row>
    <row r="185" spans="1:9" ht="12.75">
      <c r="A185" t="s">
        <v>213</v>
      </c>
      <c r="B185">
        <v>979082111</v>
      </c>
      <c r="C185" t="s">
        <v>206</v>
      </c>
      <c r="D185" t="s">
        <v>167</v>
      </c>
      <c r="E185" t="s">
        <v>773</v>
      </c>
      <c r="H185" t="s">
        <v>450</v>
      </c>
      <c r="I185" t="s">
        <v>450</v>
      </c>
    </row>
    <row r="186" spans="1:9" ht="12.75">
      <c r="A186" t="s">
        <v>216</v>
      </c>
      <c r="B186">
        <v>979082121</v>
      </c>
      <c r="C186" t="s">
        <v>209</v>
      </c>
      <c r="D186" t="s">
        <v>167</v>
      </c>
      <c r="E186" t="s">
        <v>773</v>
      </c>
      <c r="H186" t="s">
        <v>450</v>
      </c>
      <c r="I186" t="s">
        <v>450</v>
      </c>
    </row>
    <row r="187" spans="1:9" ht="12.75">
      <c r="A187" t="s">
        <v>219</v>
      </c>
      <c r="B187">
        <v>979081111</v>
      </c>
      <c r="C187" t="s">
        <v>212</v>
      </c>
      <c r="D187" t="s">
        <v>167</v>
      </c>
      <c r="E187" t="s">
        <v>773</v>
      </c>
      <c r="H187" t="s">
        <v>450</v>
      </c>
      <c r="I187" t="s">
        <v>450</v>
      </c>
    </row>
    <row r="188" spans="1:9" ht="12.75">
      <c r="A188" t="s">
        <v>224</v>
      </c>
      <c r="B188">
        <v>979081121</v>
      </c>
      <c r="C188" t="s">
        <v>215</v>
      </c>
      <c r="D188" t="s">
        <v>167</v>
      </c>
      <c r="E188" t="s">
        <v>773</v>
      </c>
      <c r="H188" t="s">
        <v>450</v>
      </c>
      <c r="I188" t="s">
        <v>450</v>
      </c>
    </row>
    <row r="189" spans="1:9" ht="12.75">
      <c r="A189" t="s">
        <v>228</v>
      </c>
      <c r="B189">
        <v>979098232</v>
      </c>
      <c r="C189" t="s">
        <v>218</v>
      </c>
      <c r="D189" t="s">
        <v>167</v>
      </c>
      <c r="E189" t="s">
        <v>773</v>
      </c>
      <c r="H189" t="s">
        <v>450</v>
      </c>
      <c r="I189" t="s">
        <v>450</v>
      </c>
    </row>
    <row r="190" spans="6:9" ht="12.75">
      <c r="F190" t="s">
        <v>449</v>
      </c>
      <c r="I190" t="s">
        <v>445</v>
      </c>
    </row>
    <row r="191" spans="5:9" ht="12.75">
      <c r="E191" t="s">
        <v>772</v>
      </c>
      <c r="F191" t="s">
        <v>771</v>
      </c>
      <c r="I191" t="s">
        <v>445</v>
      </c>
    </row>
    <row r="192" spans="1:3" ht="12.75">
      <c r="A192" t="s">
        <v>497</v>
      </c>
      <c r="B192">
        <v>14</v>
      </c>
      <c r="C192" t="s">
        <v>706</v>
      </c>
    </row>
    <row r="193" spans="1:3" ht="12.75">
      <c r="A193" t="s">
        <v>454</v>
      </c>
      <c r="B193">
        <v>61000</v>
      </c>
      <c r="C193" t="s">
        <v>770</v>
      </c>
    </row>
    <row r="194" spans="1:9" ht="12.75">
      <c r="A194" t="s">
        <v>231</v>
      </c>
      <c r="B194">
        <v>612425921</v>
      </c>
      <c r="C194" t="s">
        <v>223</v>
      </c>
      <c r="D194" t="s">
        <v>84</v>
      </c>
      <c r="E194" t="s">
        <v>769</v>
      </c>
      <c r="H194" t="s">
        <v>768</v>
      </c>
      <c r="I194" t="s">
        <v>767</v>
      </c>
    </row>
    <row r="195" spans="3:5" ht="12.75">
      <c r="C195" t="s">
        <v>486</v>
      </c>
      <c r="D195" t="s">
        <v>485</v>
      </c>
      <c r="E195" t="s">
        <v>484</v>
      </c>
    </row>
    <row r="196" spans="3:5" ht="12.75">
      <c r="C196" t="s">
        <v>735</v>
      </c>
      <c r="D196" t="s">
        <v>766</v>
      </c>
      <c r="E196" t="s">
        <v>765</v>
      </c>
    </row>
    <row r="197" spans="4:5" ht="12.75">
      <c r="D197" t="s">
        <v>764</v>
      </c>
      <c r="E197" t="s">
        <v>763</v>
      </c>
    </row>
    <row r="198" spans="4:5" ht="12.75">
      <c r="D198" t="s">
        <v>730</v>
      </c>
      <c r="E198" t="s">
        <v>729</v>
      </c>
    </row>
    <row r="199" spans="3:5" ht="12.75">
      <c r="C199" t="s">
        <v>476</v>
      </c>
      <c r="D199" t="s">
        <v>762</v>
      </c>
      <c r="E199" t="s">
        <v>761</v>
      </c>
    </row>
    <row r="200" spans="3:5" ht="12.75">
      <c r="C200" t="s">
        <v>473</v>
      </c>
      <c r="D200" t="s">
        <v>724</v>
      </c>
      <c r="E200" t="s">
        <v>723</v>
      </c>
    </row>
    <row r="201" spans="1:9" ht="12.75">
      <c r="A201" t="s">
        <v>234</v>
      </c>
      <c r="B201">
        <v>612425931</v>
      </c>
      <c r="C201" t="s">
        <v>227</v>
      </c>
      <c r="D201" t="s">
        <v>84</v>
      </c>
      <c r="E201" t="s">
        <v>760</v>
      </c>
      <c r="H201" t="s">
        <v>759</v>
      </c>
      <c r="I201" t="s">
        <v>758</v>
      </c>
    </row>
    <row r="202" spans="3:5" ht="12.75">
      <c r="C202" t="s">
        <v>486</v>
      </c>
      <c r="D202" t="s">
        <v>485</v>
      </c>
      <c r="E202" t="s">
        <v>484</v>
      </c>
    </row>
    <row r="203" spans="3:5" ht="12.75">
      <c r="C203" t="s">
        <v>735</v>
      </c>
      <c r="D203" t="s">
        <v>757</v>
      </c>
      <c r="E203" t="s">
        <v>582</v>
      </c>
    </row>
    <row r="204" spans="4:5" ht="12.75">
      <c r="D204" t="s">
        <v>756</v>
      </c>
      <c r="E204" t="s">
        <v>755</v>
      </c>
    </row>
    <row r="205" spans="4:5" ht="12.75">
      <c r="D205" t="s">
        <v>754</v>
      </c>
      <c r="E205" t="s">
        <v>753</v>
      </c>
    </row>
    <row r="206" spans="3:5" ht="12.75">
      <c r="C206" t="s">
        <v>476</v>
      </c>
      <c r="D206" t="s">
        <v>752</v>
      </c>
      <c r="E206" t="s">
        <v>751</v>
      </c>
    </row>
    <row r="207" spans="3:5" ht="12.75">
      <c r="C207" t="s">
        <v>473</v>
      </c>
      <c r="D207" t="s">
        <v>750</v>
      </c>
      <c r="E207" t="s">
        <v>749</v>
      </c>
    </row>
    <row r="208" spans="1:9" ht="12.75">
      <c r="A208" t="s">
        <v>240</v>
      </c>
      <c r="B208">
        <v>612409991</v>
      </c>
      <c r="C208" t="s">
        <v>230</v>
      </c>
      <c r="D208" t="s">
        <v>113</v>
      </c>
      <c r="E208" t="s">
        <v>552</v>
      </c>
      <c r="H208" t="s">
        <v>619</v>
      </c>
      <c r="I208" t="s">
        <v>748</v>
      </c>
    </row>
    <row r="209" spans="3:5" ht="12.75">
      <c r="C209" t="s">
        <v>486</v>
      </c>
      <c r="D209" t="s">
        <v>485</v>
      </c>
      <c r="E209" t="s">
        <v>484</v>
      </c>
    </row>
    <row r="210" spans="3:5" ht="12.75">
      <c r="C210" t="s">
        <v>747</v>
      </c>
      <c r="D210" t="s">
        <v>548</v>
      </c>
      <c r="E210" t="s">
        <v>547</v>
      </c>
    </row>
    <row r="211" spans="6:9" ht="12.75">
      <c r="F211" t="s">
        <v>449</v>
      </c>
      <c r="I211" t="s">
        <v>705</v>
      </c>
    </row>
    <row r="212" spans="1:3" ht="12.75">
      <c r="A212" t="s">
        <v>454</v>
      </c>
      <c r="B212">
        <v>62000</v>
      </c>
      <c r="C212" t="s">
        <v>746</v>
      </c>
    </row>
    <row r="213" spans="1:9" ht="12.75">
      <c r="A213" t="s">
        <v>745</v>
      </c>
      <c r="B213">
        <v>629995101</v>
      </c>
      <c r="C213" t="s">
        <v>233</v>
      </c>
      <c r="D213" t="s">
        <v>84</v>
      </c>
      <c r="E213" t="s">
        <v>744</v>
      </c>
      <c r="H213" t="s">
        <v>450</v>
      </c>
      <c r="I213" t="s">
        <v>450</v>
      </c>
    </row>
    <row r="214" spans="3:5" ht="12.75">
      <c r="C214" t="s">
        <v>486</v>
      </c>
      <c r="D214" t="s">
        <v>485</v>
      </c>
      <c r="E214" t="s">
        <v>484</v>
      </c>
    </row>
    <row r="215" spans="3:5" ht="12.75">
      <c r="C215" t="s">
        <v>721</v>
      </c>
      <c r="D215" t="s">
        <v>720</v>
      </c>
      <c r="E215" t="s">
        <v>719</v>
      </c>
    </row>
    <row r="216" spans="4:5" ht="12.75">
      <c r="D216" t="s">
        <v>743</v>
      </c>
      <c r="E216" t="s">
        <v>742</v>
      </c>
    </row>
    <row r="217" spans="3:5" ht="12.75">
      <c r="C217" t="s">
        <v>741</v>
      </c>
      <c r="D217" t="s">
        <v>740</v>
      </c>
      <c r="E217" t="s">
        <v>739</v>
      </c>
    </row>
    <row r="218" spans="3:5" ht="12.75">
      <c r="C218" t="s">
        <v>738</v>
      </c>
      <c r="D218" t="s">
        <v>737</v>
      </c>
      <c r="E218" t="s">
        <v>736</v>
      </c>
    </row>
    <row r="219" spans="3:5" ht="12.75">
      <c r="C219" t="s">
        <v>483</v>
      </c>
      <c r="D219" t="s">
        <v>718</v>
      </c>
      <c r="E219" t="s">
        <v>717</v>
      </c>
    </row>
    <row r="220" spans="4:5" ht="12.75">
      <c r="D220" t="s">
        <v>716</v>
      </c>
      <c r="E220" t="s">
        <v>715</v>
      </c>
    </row>
    <row r="221" spans="4:5" ht="12.75">
      <c r="D221" t="s">
        <v>714</v>
      </c>
      <c r="E221" t="s">
        <v>713</v>
      </c>
    </row>
    <row r="222" spans="3:5" ht="12.75">
      <c r="C222" t="s">
        <v>712</v>
      </c>
      <c r="D222" t="s">
        <v>711</v>
      </c>
      <c r="E222" t="s">
        <v>710</v>
      </c>
    </row>
    <row r="223" spans="3:5" ht="12.75">
      <c r="C223" t="s">
        <v>567</v>
      </c>
      <c r="D223" t="s">
        <v>709</v>
      </c>
      <c r="E223" t="s">
        <v>708</v>
      </c>
    </row>
    <row r="224" spans="3:5" ht="12.75">
      <c r="C224" t="s">
        <v>735</v>
      </c>
      <c r="D224" t="s">
        <v>734</v>
      </c>
      <c r="E224" t="s">
        <v>733</v>
      </c>
    </row>
    <row r="225" spans="4:5" ht="12.75">
      <c r="D225" t="s">
        <v>732</v>
      </c>
      <c r="E225" t="s">
        <v>731</v>
      </c>
    </row>
    <row r="226" spans="4:5" ht="12.75">
      <c r="D226" t="s">
        <v>730</v>
      </c>
      <c r="E226" t="s">
        <v>729</v>
      </c>
    </row>
    <row r="227" spans="3:5" ht="12.75">
      <c r="C227" t="s">
        <v>476</v>
      </c>
      <c r="D227" t="s">
        <v>728</v>
      </c>
      <c r="E227" t="s">
        <v>727</v>
      </c>
    </row>
    <row r="228" spans="4:5" ht="12.75">
      <c r="D228" t="s">
        <v>726</v>
      </c>
      <c r="E228" t="s">
        <v>725</v>
      </c>
    </row>
    <row r="229" spans="3:5" ht="12.75">
      <c r="C229" t="s">
        <v>473</v>
      </c>
      <c r="D229" t="s">
        <v>724</v>
      </c>
      <c r="E229" t="s">
        <v>723</v>
      </c>
    </row>
    <row r="230" ht="12.75">
      <c r="E230" t="s">
        <v>722</v>
      </c>
    </row>
    <row r="231" spans="3:5" ht="12.75">
      <c r="C231" t="s">
        <v>721</v>
      </c>
      <c r="D231" t="s">
        <v>720</v>
      </c>
      <c r="E231" t="s">
        <v>719</v>
      </c>
    </row>
    <row r="232" spans="3:5" ht="12.75">
      <c r="C232" t="s">
        <v>483</v>
      </c>
      <c r="D232" t="s">
        <v>718</v>
      </c>
      <c r="E232" t="s">
        <v>717</v>
      </c>
    </row>
    <row r="233" spans="4:5" ht="12.75">
      <c r="D233" t="s">
        <v>716</v>
      </c>
      <c r="E233" t="s">
        <v>715</v>
      </c>
    </row>
    <row r="234" spans="4:5" ht="12.75">
      <c r="D234" t="s">
        <v>714</v>
      </c>
      <c r="E234" t="s">
        <v>713</v>
      </c>
    </row>
    <row r="235" spans="3:5" ht="12.75">
      <c r="C235" t="s">
        <v>712</v>
      </c>
      <c r="D235" t="s">
        <v>711</v>
      </c>
      <c r="E235" t="s">
        <v>710</v>
      </c>
    </row>
    <row r="236" spans="3:5" ht="12.75">
      <c r="C236" t="s">
        <v>567</v>
      </c>
      <c r="D236" t="s">
        <v>709</v>
      </c>
      <c r="E236" t="s">
        <v>708</v>
      </c>
    </row>
    <row r="237" spans="6:9" ht="12.75">
      <c r="F237" t="s">
        <v>449</v>
      </c>
      <c r="I237" t="s">
        <v>445</v>
      </c>
    </row>
    <row r="238" spans="5:9" ht="12.75">
      <c r="E238" t="s">
        <v>707</v>
      </c>
      <c r="F238" t="s">
        <v>706</v>
      </c>
      <c r="I238" t="s">
        <v>705</v>
      </c>
    </row>
    <row r="239" ht="12.75">
      <c r="A239" t="s">
        <v>704</v>
      </c>
    </row>
    <row r="240" spans="1:3" ht="12.75">
      <c r="A240" t="s">
        <v>497</v>
      </c>
      <c r="B240">
        <v>712</v>
      </c>
      <c r="C240" t="s">
        <v>674</v>
      </c>
    </row>
    <row r="241" spans="1:3" ht="12.75">
      <c r="A241" t="s">
        <v>496</v>
      </c>
      <c r="B241" t="s">
        <v>495</v>
      </c>
      <c r="C241" t="s">
        <v>703</v>
      </c>
    </row>
    <row r="242" spans="1:9" ht="12.75">
      <c r="A242" t="s">
        <v>247</v>
      </c>
      <c r="B242">
        <v>712361705</v>
      </c>
      <c r="C242" t="s">
        <v>239</v>
      </c>
      <c r="D242" t="s">
        <v>84</v>
      </c>
      <c r="E242" t="s">
        <v>671</v>
      </c>
      <c r="H242" t="s">
        <v>468</v>
      </c>
      <c r="I242" t="s">
        <v>702</v>
      </c>
    </row>
    <row r="243" spans="3:5" ht="12.75">
      <c r="C243" t="s">
        <v>486</v>
      </c>
      <c r="D243" t="s">
        <v>485</v>
      </c>
      <c r="E243" t="s">
        <v>484</v>
      </c>
    </row>
    <row r="244" spans="3:5" ht="12.75">
      <c r="C244" t="s">
        <v>625</v>
      </c>
      <c r="D244" t="s">
        <v>701</v>
      </c>
      <c r="E244" t="s">
        <v>700</v>
      </c>
    </row>
    <row r="245" spans="3:5" ht="12.75">
      <c r="C245" t="s">
        <v>596</v>
      </c>
      <c r="D245" t="s">
        <v>634</v>
      </c>
      <c r="E245" t="s">
        <v>633</v>
      </c>
    </row>
    <row r="246" spans="3:5" ht="12.75">
      <c r="C246" t="s">
        <v>652</v>
      </c>
      <c r="D246" t="s">
        <v>665</v>
      </c>
      <c r="E246" t="s">
        <v>664</v>
      </c>
    </row>
    <row r="247" spans="1:9" ht="12.75">
      <c r="A247" t="s">
        <v>250</v>
      </c>
      <c r="B247">
        <v>283220400</v>
      </c>
      <c r="C247" t="s">
        <v>243</v>
      </c>
      <c r="D247" t="s">
        <v>84</v>
      </c>
      <c r="E247" t="s">
        <v>694</v>
      </c>
      <c r="H247" t="s">
        <v>462</v>
      </c>
      <c r="I247" t="s">
        <v>699</v>
      </c>
    </row>
    <row r="248" spans="1:9" ht="12.75">
      <c r="A248" t="s">
        <v>253</v>
      </c>
      <c r="B248">
        <v>712363103</v>
      </c>
      <c r="C248" t="s">
        <v>246</v>
      </c>
      <c r="D248" t="s">
        <v>151</v>
      </c>
      <c r="E248" t="s">
        <v>697</v>
      </c>
      <c r="H248" t="s">
        <v>450</v>
      </c>
      <c r="I248" t="s">
        <v>450</v>
      </c>
    </row>
    <row r="249" spans="1:9" ht="12.75">
      <c r="A249" t="s">
        <v>256</v>
      </c>
      <c r="B249">
        <v>590513470</v>
      </c>
      <c r="C249" t="s">
        <v>698</v>
      </c>
      <c r="D249" t="s">
        <v>151</v>
      </c>
      <c r="E249" t="s">
        <v>697</v>
      </c>
      <c r="H249" t="s">
        <v>468</v>
      </c>
      <c r="I249" t="s">
        <v>696</v>
      </c>
    </row>
    <row r="250" spans="1:9" ht="12.75">
      <c r="A250" t="s">
        <v>259</v>
      </c>
      <c r="B250">
        <v>712391171</v>
      </c>
      <c r="C250" t="s">
        <v>252</v>
      </c>
      <c r="D250" t="s">
        <v>84</v>
      </c>
      <c r="E250" t="s">
        <v>671</v>
      </c>
      <c r="H250" t="s">
        <v>450</v>
      </c>
      <c r="I250" t="s">
        <v>450</v>
      </c>
    </row>
    <row r="251" spans="1:9" ht="12.75">
      <c r="A251" t="s">
        <v>695</v>
      </c>
      <c r="B251">
        <v>673905180</v>
      </c>
      <c r="C251" t="s">
        <v>255</v>
      </c>
      <c r="D251" t="s">
        <v>84</v>
      </c>
      <c r="E251" t="s">
        <v>694</v>
      </c>
      <c r="H251" t="s">
        <v>468</v>
      </c>
      <c r="I251" t="s">
        <v>693</v>
      </c>
    </row>
    <row r="252" spans="6:9" ht="12.75">
      <c r="F252" t="s">
        <v>460</v>
      </c>
      <c r="I252" t="s">
        <v>692</v>
      </c>
    </row>
    <row r="253" spans="1:3" ht="12.75">
      <c r="A253" t="s">
        <v>496</v>
      </c>
      <c r="B253" t="s">
        <v>691</v>
      </c>
      <c r="C253" t="s">
        <v>674</v>
      </c>
    </row>
    <row r="254" spans="1:9" ht="12.75">
      <c r="A254" t="s">
        <v>265</v>
      </c>
      <c r="B254">
        <v>712363302</v>
      </c>
      <c r="C254" t="s">
        <v>258</v>
      </c>
      <c r="D254" t="s">
        <v>151</v>
      </c>
      <c r="E254" t="s">
        <v>689</v>
      </c>
      <c r="H254" t="s">
        <v>462</v>
      </c>
      <c r="I254" t="s">
        <v>688</v>
      </c>
    </row>
    <row r="255" spans="3:5" ht="12.75">
      <c r="C255" t="s">
        <v>486</v>
      </c>
      <c r="D255" t="s">
        <v>485</v>
      </c>
      <c r="E255" t="s">
        <v>484</v>
      </c>
    </row>
    <row r="256" spans="3:5" ht="12.75">
      <c r="C256" t="s">
        <v>652</v>
      </c>
      <c r="D256" t="s">
        <v>690</v>
      </c>
      <c r="E256" t="s">
        <v>685</v>
      </c>
    </row>
    <row r="257" spans="1:9" ht="12.75">
      <c r="A257" t="s">
        <v>268</v>
      </c>
      <c r="B257">
        <v>712363303</v>
      </c>
      <c r="C257" t="s">
        <v>261</v>
      </c>
      <c r="D257" t="s">
        <v>151</v>
      </c>
      <c r="E257" t="s">
        <v>689</v>
      </c>
      <c r="H257" t="s">
        <v>462</v>
      </c>
      <c r="I257" t="s">
        <v>688</v>
      </c>
    </row>
    <row r="258" spans="1:9" ht="12.75">
      <c r="A258" t="s">
        <v>271</v>
      </c>
      <c r="B258">
        <v>712363307</v>
      </c>
      <c r="C258" t="s">
        <v>264</v>
      </c>
      <c r="D258" t="s">
        <v>151</v>
      </c>
      <c r="E258" t="s">
        <v>687</v>
      </c>
      <c r="H258" t="s">
        <v>461</v>
      </c>
      <c r="I258" t="s">
        <v>616</v>
      </c>
    </row>
    <row r="259" spans="3:5" ht="12.75">
      <c r="C259" t="s">
        <v>486</v>
      </c>
      <c r="D259" t="s">
        <v>485</v>
      </c>
      <c r="E259" t="s">
        <v>484</v>
      </c>
    </row>
    <row r="260" spans="3:5" ht="12.75">
      <c r="C260" t="s">
        <v>596</v>
      </c>
      <c r="D260" t="s">
        <v>686</v>
      </c>
      <c r="E260" t="s">
        <v>685</v>
      </c>
    </row>
    <row r="261" spans="3:5" ht="12.75">
      <c r="C261" t="s">
        <v>684</v>
      </c>
      <c r="D261" s="191">
        <v>37402</v>
      </c>
      <c r="E261" t="s">
        <v>683</v>
      </c>
    </row>
    <row r="262" spans="1:9" ht="12.75">
      <c r="A262" t="s">
        <v>276</v>
      </c>
      <c r="B262">
        <v>712363308</v>
      </c>
      <c r="C262" t="s">
        <v>267</v>
      </c>
      <c r="D262" t="s">
        <v>151</v>
      </c>
      <c r="E262" t="s">
        <v>682</v>
      </c>
      <c r="H262" t="s">
        <v>461</v>
      </c>
      <c r="I262" t="s">
        <v>662</v>
      </c>
    </row>
    <row r="263" spans="3:5" ht="12.75">
      <c r="C263" t="s">
        <v>486</v>
      </c>
      <c r="D263" t="s">
        <v>485</v>
      </c>
      <c r="E263" t="s">
        <v>484</v>
      </c>
    </row>
    <row r="264" spans="3:5" ht="12.75">
      <c r="C264" t="s">
        <v>681</v>
      </c>
      <c r="D264" t="s">
        <v>680</v>
      </c>
      <c r="E264" t="s">
        <v>679</v>
      </c>
    </row>
    <row r="265" spans="1:9" ht="12.75">
      <c r="A265" t="s">
        <v>678</v>
      </c>
      <c r="B265">
        <v>998712102</v>
      </c>
      <c r="C265" t="s">
        <v>270</v>
      </c>
      <c r="D265" t="s">
        <v>167</v>
      </c>
      <c r="E265" t="s">
        <v>677</v>
      </c>
      <c r="H265" t="s">
        <v>450</v>
      </c>
      <c r="I265" t="s">
        <v>450</v>
      </c>
    </row>
    <row r="266" spans="6:9" ht="12.75">
      <c r="F266" t="s">
        <v>460</v>
      </c>
      <c r="I266" t="s">
        <v>676</v>
      </c>
    </row>
    <row r="267" spans="5:9" ht="12.75">
      <c r="E267" t="s">
        <v>675</v>
      </c>
      <c r="F267" t="s">
        <v>674</v>
      </c>
      <c r="I267" t="s">
        <v>673</v>
      </c>
    </row>
    <row r="268" spans="1:3" ht="12.75">
      <c r="A268" t="s">
        <v>497</v>
      </c>
      <c r="B268">
        <v>713</v>
      </c>
      <c r="C268" t="s">
        <v>638</v>
      </c>
    </row>
    <row r="269" spans="1:3" ht="12.75">
      <c r="A269" t="s">
        <v>496</v>
      </c>
      <c r="B269" t="s">
        <v>495</v>
      </c>
      <c r="C269" t="s">
        <v>672</v>
      </c>
    </row>
    <row r="270" spans="1:9" ht="12.75">
      <c r="A270" t="s">
        <v>283</v>
      </c>
      <c r="B270">
        <v>713141131</v>
      </c>
      <c r="C270" t="s">
        <v>275</v>
      </c>
      <c r="D270" t="s">
        <v>84</v>
      </c>
      <c r="E270" t="s">
        <v>671</v>
      </c>
      <c r="H270" t="s">
        <v>462</v>
      </c>
      <c r="I270" t="s">
        <v>670</v>
      </c>
    </row>
    <row r="271" spans="3:5" ht="12.75">
      <c r="C271" t="s">
        <v>486</v>
      </c>
      <c r="D271" t="s">
        <v>485</v>
      </c>
      <c r="E271" t="s">
        <v>484</v>
      </c>
    </row>
    <row r="272" spans="3:5" ht="12.75">
      <c r="C272" t="s">
        <v>660</v>
      </c>
      <c r="D272" t="s">
        <v>669</v>
      </c>
      <c r="E272" t="s">
        <v>668</v>
      </c>
    </row>
    <row r="273" spans="3:5" ht="12.75">
      <c r="C273" t="s">
        <v>657</v>
      </c>
      <c r="D273" t="s">
        <v>667</v>
      </c>
      <c r="E273" t="s">
        <v>666</v>
      </c>
    </row>
    <row r="274" spans="3:5" ht="12.75">
      <c r="C274" t="s">
        <v>596</v>
      </c>
      <c r="D274" t="s">
        <v>634</v>
      </c>
      <c r="E274" t="s">
        <v>633</v>
      </c>
    </row>
    <row r="275" spans="3:5" ht="12.75">
      <c r="C275" t="s">
        <v>652</v>
      </c>
      <c r="D275" t="s">
        <v>665</v>
      </c>
      <c r="E275" t="s">
        <v>664</v>
      </c>
    </row>
    <row r="276" spans="1:9" ht="12.75">
      <c r="A276" t="s">
        <v>285</v>
      </c>
      <c r="B276">
        <v>283700020</v>
      </c>
      <c r="C276" t="s">
        <v>985</v>
      </c>
      <c r="D276" t="s">
        <v>279</v>
      </c>
      <c r="E276" t="s">
        <v>663</v>
      </c>
      <c r="H276" t="s">
        <v>662</v>
      </c>
      <c r="I276" t="s">
        <v>661</v>
      </c>
    </row>
    <row r="277" spans="3:5" ht="12.75">
      <c r="C277" t="s">
        <v>486</v>
      </c>
      <c r="D277" t="s">
        <v>485</v>
      </c>
      <c r="E277" t="s">
        <v>484</v>
      </c>
    </row>
    <row r="278" spans="3:5" ht="12.75">
      <c r="C278" t="s">
        <v>660</v>
      </c>
      <c r="D278" t="s">
        <v>659</v>
      </c>
      <c r="E278" t="s">
        <v>658</v>
      </c>
    </row>
    <row r="279" spans="3:5" ht="12.75">
      <c r="C279" t="s">
        <v>657</v>
      </c>
      <c r="D279" t="s">
        <v>656</v>
      </c>
      <c r="E279" t="s">
        <v>655</v>
      </c>
    </row>
    <row r="280" spans="3:5" ht="12.75">
      <c r="C280" t="s">
        <v>596</v>
      </c>
      <c r="D280" t="s">
        <v>654</v>
      </c>
      <c r="E280" t="s">
        <v>653</v>
      </c>
    </row>
    <row r="281" spans="3:5" ht="12.75">
      <c r="C281" t="s">
        <v>652</v>
      </c>
      <c r="D281" t="s">
        <v>651</v>
      </c>
      <c r="E281" t="s">
        <v>650</v>
      </c>
    </row>
    <row r="282" spans="1:9" ht="12.75">
      <c r="A282" t="s">
        <v>288</v>
      </c>
      <c r="B282">
        <v>713131141</v>
      </c>
      <c r="C282" t="s">
        <v>282</v>
      </c>
      <c r="D282" t="s">
        <v>84</v>
      </c>
      <c r="E282" t="s">
        <v>649</v>
      </c>
      <c r="H282" t="s">
        <v>614</v>
      </c>
      <c r="I282" t="s">
        <v>648</v>
      </c>
    </row>
    <row r="283" spans="3:5" ht="12.75">
      <c r="C283" t="s">
        <v>486</v>
      </c>
      <c r="D283" t="s">
        <v>485</v>
      </c>
      <c r="E283" t="s">
        <v>484</v>
      </c>
    </row>
    <row r="284" spans="3:5" ht="12.75">
      <c r="C284" t="s">
        <v>549</v>
      </c>
      <c r="D284" t="s">
        <v>647</v>
      </c>
      <c r="E284" t="s">
        <v>646</v>
      </c>
    </row>
    <row r="285" spans="1:9" ht="12.75">
      <c r="A285" t="s">
        <v>645</v>
      </c>
      <c r="B285">
        <v>283763510</v>
      </c>
      <c r="C285" t="s">
        <v>986</v>
      </c>
      <c r="D285" t="s">
        <v>84</v>
      </c>
      <c r="E285" t="s">
        <v>644</v>
      </c>
      <c r="H285" t="s">
        <v>462</v>
      </c>
      <c r="I285" t="s">
        <v>643</v>
      </c>
    </row>
    <row r="286" spans="6:9" ht="12.75">
      <c r="F286" t="s">
        <v>460</v>
      </c>
      <c r="I286" t="s">
        <v>637</v>
      </c>
    </row>
    <row r="287" spans="1:3" ht="12.75">
      <c r="A287" t="s">
        <v>496</v>
      </c>
      <c r="B287" t="s">
        <v>642</v>
      </c>
      <c r="C287" t="s">
        <v>641</v>
      </c>
    </row>
    <row r="288" spans="1:9" ht="12.75">
      <c r="A288" t="s">
        <v>297</v>
      </c>
      <c r="B288">
        <v>998713102</v>
      </c>
      <c r="C288" t="s">
        <v>287</v>
      </c>
      <c r="D288" t="s">
        <v>167</v>
      </c>
      <c r="E288" t="s">
        <v>640</v>
      </c>
      <c r="H288" t="s">
        <v>450</v>
      </c>
      <c r="I288" t="s">
        <v>450</v>
      </c>
    </row>
    <row r="289" spans="6:9" ht="12.75">
      <c r="F289" t="s">
        <v>460</v>
      </c>
      <c r="I289" t="s">
        <v>445</v>
      </c>
    </row>
    <row r="290" spans="5:9" ht="12.75">
      <c r="E290" t="s">
        <v>639</v>
      </c>
      <c r="F290" t="s">
        <v>638</v>
      </c>
      <c r="I290" t="s">
        <v>637</v>
      </c>
    </row>
    <row r="291" spans="1:3" ht="12.75">
      <c r="A291" t="s">
        <v>497</v>
      </c>
      <c r="B291">
        <v>762</v>
      </c>
      <c r="C291" t="s">
        <v>630</v>
      </c>
    </row>
    <row r="292" spans="1:3" ht="12.75">
      <c r="A292" t="s">
        <v>496</v>
      </c>
      <c r="B292" t="s">
        <v>495</v>
      </c>
      <c r="C292" t="s">
        <v>630</v>
      </c>
    </row>
    <row r="293" spans="1:9" ht="12.75">
      <c r="A293" t="s">
        <v>302</v>
      </c>
      <c r="B293">
        <v>762341047</v>
      </c>
      <c r="C293" t="s">
        <v>292</v>
      </c>
      <c r="D293" t="s">
        <v>84</v>
      </c>
      <c r="E293" t="s">
        <v>636</v>
      </c>
      <c r="H293" t="s">
        <v>635</v>
      </c>
      <c r="I293" t="s">
        <v>632</v>
      </c>
    </row>
    <row r="294" spans="3:5" ht="12.75">
      <c r="C294" t="s">
        <v>486</v>
      </c>
      <c r="D294" t="s">
        <v>485</v>
      </c>
      <c r="E294" t="s">
        <v>484</v>
      </c>
    </row>
    <row r="295" spans="3:5" ht="12.75">
      <c r="C295" t="s">
        <v>596</v>
      </c>
      <c r="D295" t="s">
        <v>634</v>
      </c>
      <c r="E295" t="s">
        <v>633</v>
      </c>
    </row>
    <row r="296" spans="1:9" ht="12.75">
      <c r="A296" t="s">
        <v>306</v>
      </c>
      <c r="B296">
        <v>998762102</v>
      </c>
      <c r="C296" t="s">
        <v>296</v>
      </c>
      <c r="D296" t="s">
        <v>167</v>
      </c>
      <c r="E296" t="s">
        <v>632</v>
      </c>
      <c r="H296" t="s">
        <v>450</v>
      </c>
      <c r="I296" t="s">
        <v>450</v>
      </c>
    </row>
    <row r="297" spans="6:9" ht="12.75">
      <c r="F297" t="s">
        <v>460</v>
      </c>
      <c r="I297" t="s">
        <v>629</v>
      </c>
    </row>
    <row r="298" spans="5:9" ht="12.75">
      <c r="E298" t="s">
        <v>631</v>
      </c>
      <c r="F298" t="s">
        <v>630</v>
      </c>
      <c r="I298" t="s">
        <v>629</v>
      </c>
    </row>
    <row r="299" spans="1:3" ht="12.75">
      <c r="A299" t="s">
        <v>497</v>
      </c>
      <c r="B299">
        <v>764</v>
      </c>
      <c r="C299" t="s">
        <v>590</v>
      </c>
    </row>
    <row r="300" spans="1:3" ht="12.75">
      <c r="A300" t="s">
        <v>496</v>
      </c>
      <c r="B300" t="s">
        <v>495</v>
      </c>
      <c r="C300" t="s">
        <v>628</v>
      </c>
    </row>
    <row r="301" spans="1:9" ht="12.75">
      <c r="A301" t="s">
        <v>309</v>
      </c>
      <c r="B301">
        <v>764394240</v>
      </c>
      <c r="C301" t="s">
        <v>301</v>
      </c>
      <c r="D301" t="s">
        <v>113</v>
      </c>
      <c r="E301" t="s">
        <v>627</v>
      </c>
      <c r="H301" t="s">
        <v>467</v>
      </c>
      <c r="I301" t="s">
        <v>626</v>
      </c>
    </row>
    <row r="302" spans="3:5" ht="12.75">
      <c r="C302" t="s">
        <v>486</v>
      </c>
      <c r="D302" t="s">
        <v>485</v>
      </c>
      <c r="E302" t="s">
        <v>484</v>
      </c>
    </row>
    <row r="303" spans="3:5" ht="12.75">
      <c r="C303" t="s">
        <v>625</v>
      </c>
      <c r="D303" t="s">
        <v>624</v>
      </c>
      <c r="E303" t="s">
        <v>623</v>
      </c>
    </row>
    <row r="304" spans="6:9" ht="12.75">
      <c r="F304" t="s">
        <v>460</v>
      </c>
      <c r="I304" t="s">
        <v>622</v>
      </c>
    </row>
    <row r="305" spans="1:3" ht="12.75">
      <c r="A305" t="s">
        <v>496</v>
      </c>
      <c r="B305" t="s">
        <v>621</v>
      </c>
      <c r="C305" t="s">
        <v>620</v>
      </c>
    </row>
    <row r="306" spans="1:9" ht="12.75">
      <c r="A306" t="s">
        <v>312</v>
      </c>
      <c r="B306">
        <v>764222530</v>
      </c>
      <c r="C306" t="s">
        <v>305</v>
      </c>
      <c r="D306" t="s">
        <v>113</v>
      </c>
      <c r="E306" t="s">
        <v>592</v>
      </c>
      <c r="H306" t="s">
        <v>619</v>
      </c>
      <c r="I306" t="s">
        <v>618</v>
      </c>
    </row>
    <row r="307" spans="1:9" ht="12.75">
      <c r="A307" t="s">
        <v>315</v>
      </c>
      <c r="B307">
        <v>764251505</v>
      </c>
      <c r="C307" t="s">
        <v>308</v>
      </c>
      <c r="D307" t="s">
        <v>113</v>
      </c>
      <c r="E307" t="s">
        <v>617</v>
      </c>
      <c r="H307" t="s">
        <v>461</v>
      </c>
      <c r="I307" t="s">
        <v>616</v>
      </c>
    </row>
    <row r="308" spans="1:9" ht="12.75">
      <c r="A308" t="s">
        <v>318</v>
      </c>
      <c r="B308">
        <v>764259532</v>
      </c>
      <c r="C308" t="s">
        <v>311</v>
      </c>
      <c r="D308" t="s">
        <v>151</v>
      </c>
      <c r="E308" t="s">
        <v>615</v>
      </c>
      <c r="H308" t="s">
        <v>461</v>
      </c>
      <c r="I308" t="s">
        <v>614</v>
      </c>
    </row>
    <row r="309" spans="1:9" ht="12.75">
      <c r="A309" t="s">
        <v>321</v>
      </c>
      <c r="B309">
        <v>764551503</v>
      </c>
      <c r="C309" t="s">
        <v>314</v>
      </c>
      <c r="D309" t="s">
        <v>113</v>
      </c>
      <c r="E309" t="s">
        <v>599</v>
      </c>
      <c r="H309" t="s">
        <v>461</v>
      </c>
      <c r="I309" t="s">
        <v>613</v>
      </c>
    </row>
    <row r="310" spans="1:9" ht="12.75">
      <c r="A310" t="s">
        <v>324</v>
      </c>
      <c r="B310">
        <v>764291530</v>
      </c>
      <c r="C310" t="s">
        <v>317</v>
      </c>
      <c r="D310" t="s">
        <v>113</v>
      </c>
      <c r="E310" t="s">
        <v>612</v>
      </c>
      <c r="H310" t="s">
        <v>467</v>
      </c>
      <c r="I310" t="s">
        <v>611</v>
      </c>
    </row>
    <row r="311" spans="1:9" ht="12.75">
      <c r="A311" t="s">
        <v>327</v>
      </c>
      <c r="B311">
        <v>764530550</v>
      </c>
      <c r="C311" t="s">
        <v>320</v>
      </c>
      <c r="D311" t="s">
        <v>113</v>
      </c>
      <c r="E311" t="s">
        <v>610</v>
      </c>
      <c r="H311" t="s">
        <v>461</v>
      </c>
      <c r="I311" t="s">
        <v>609</v>
      </c>
    </row>
    <row r="312" spans="3:5" ht="12.75">
      <c r="C312" t="s">
        <v>486</v>
      </c>
      <c r="D312" t="s">
        <v>485</v>
      </c>
      <c r="E312" t="s">
        <v>484</v>
      </c>
    </row>
    <row r="313" spans="3:5" ht="12.75">
      <c r="C313" t="s">
        <v>596</v>
      </c>
      <c r="D313" t="s">
        <v>608</v>
      </c>
      <c r="E313" t="s">
        <v>607</v>
      </c>
    </row>
    <row r="314" spans="1:9" ht="12.75">
      <c r="A314" t="s">
        <v>330</v>
      </c>
      <c r="B314">
        <v>764510560</v>
      </c>
      <c r="C314" t="s">
        <v>323</v>
      </c>
      <c r="D314" t="s">
        <v>113</v>
      </c>
      <c r="E314" t="s">
        <v>552</v>
      </c>
      <c r="H314" t="s">
        <v>467</v>
      </c>
      <c r="I314" t="s">
        <v>606</v>
      </c>
    </row>
    <row r="315" spans="3:5" ht="12.75">
      <c r="C315" t="s">
        <v>486</v>
      </c>
      <c r="D315" t="s">
        <v>485</v>
      </c>
      <c r="E315" t="s">
        <v>484</v>
      </c>
    </row>
    <row r="316" spans="3:5" ht="12.75">
      <c r="C316" t="s">
        <v>549</v>
      </c>
      <c r="D316" t="s">
        <v>548</v>
      </c>
      <c r="E316" t="s">
        <v>547</v>
      </c>
    </row>
    <row r="317" spans="6:9" ht="12.75">
      <c r="F317" t="s">
        <v>460</v>
      </c>
      <c r="I317" t="s">
        <v>605</v>
      </c>
    </row>
    <row r="318" spans="1:3" ht="12.75">
      <c r="A318" t="s">
        <v>496</v>
      </c>
      <c r="B318" t="s">
        <v>604</v>
      </c>
      <c r="C318" t="s">
        <v>603</v>
      </c>
    </row>
    <row r="319" spans="1:9" ht="12.75">
      <c r="A319" t="s">
        <v>333</v>
      </c>
      <c r="B319">
        <v>998764102</v>
      </c>
      <c r="C319" t="s">
        <v>326</v>
      </c>
      <c r="D319" t="s">
        <v>167</v>
      </c>
      <c r="E319" t="s">
        <v>602</v>
      </c>
      <c r="H319" t="s">
        <v>450</v>
      </c>
      <c r="I319" t="s">
        <v>450</v>
      </c>
    </row>
    <row r="320" spans="6:9" ht="12.75">
      <c r="F320" t="s">
        <v>460</v>
      </c>
      <c r="I320" t="s">
        <v>445</v>
      </c>
    </row>
    <row r="321" spans="1:3" ht="12.75">
      <c r="A321" t="s">
        <v>496</v>
      </c>
      <c r="B321" t="s">
        <v>512</v>
      </c>
      <c r="C321" t="s">
        <v>601</v>
      </c>
    </row>
    <row r="322" spans="1:9" ht="12.75">
      <c r="A322" t="s">
        <v>336</v>
      </c>
      <c r="B322">
        <v>764410850</v>
      </c>
      <c r="C322" t="s">
        <v>329</v>
      </c>
      <c r="D322" t="s">
        <v>113</v>
      </c>
      <c r="E322" t="s">
        <v>552</v>
      </c>
      <c r="H322" t="s">
        <v>450</v>
      </c>
      <c r="I322" t="s">
        <v>450</v>
      </c>
    </row>
    <row r="323" spans="3:5" ht="12.75">
      <c r="C323" t="s">
        <v>486</v>
      </c>
      <c r="D323" t="s">
        <v>485</v>
      </c>
      <c r="E323" t="s">
        <v>484</v>
      </c>
    </row>
    <row r="324" spans="3:5" ht="12.75">
      <c r="C324" t="s">
        <v>549</v>
      </c>
      <c r="D324" t="s">
        <v>548</v>
      </c>
      <c r="E324" t="s">
        <v>547</v>
      </c>
    </row>
    <row r="325" spans="1:9" ht="12.75">
      <c r="A325" t="s">
        <v>339</v>
      </c>
      <c r="B325">
        <v>764352810</v>
      </c>
      <c r="C325" t="s">
        <v>332</v>
      </c>
      <c r="D325" t="s">
        <v>113</v>
      </c>
      <c r="E325" t="s">
        <v>600</v>
      </c>
      <c r="H325" t="s">
        <v>450</v>
      </c>
      <c r="I325" t="s">
        <v>450</v>
      </c>
    </row>
    <row r="326" spans="1:9" ht="12.75">
      <c r="A326" t="s">
        <v>342</v>
      </c>
      <c r="B326">
        <v>764454802</v>
      </c>
      <c r="C326" t="s">
        <v>335</v>
      </c>
      <c r="D326" t="s">
        <v>113</v>
      </c>
      <c r="E326" t="s">
        <v>599</v>
      </c>
      <c r="H326" t="s">
        <v>450</v>
      </c>
      <c r="I326" t="s">
        <v>450</v>
      </c>
    </row>
    <row r="327" spans="1:9" ht="12.75">
      <c r="A327" t="s">
        <v>598</v>
      </c>
      <c r="B327">
        <v>764430840</v>
      </c>
      <c r="C327" t="s">
        <v>338</v>
      </c>
      <c r="D327" t="s">
        <v>113</v>
      </c>
      <c r="E327" t="s">
        <v>597</v>
      </c>
      <c r="H327" t="s">
        <v>450</v>
      </c>
      <c r="I327" t="s">
        <v>450</v>
      </c>
    </row>
    <row r="328" spans="3:5" ht="12.75">
      <c r="C328" t="s">
        <v>486</v>
      </c>
      <c r="D328" t="s">
        <v>485</v>
      </c>
      <c r="E328" t="s">
        <v>484</v>
      </c>
    </row>
    <row r="329" spans="3:5" ht="12.75">
      <c r="C329" t="s">
        <v>596</v>
      </c>
      <c r="D329" t="s">
        <v>595</v>
      </c>
      <c r="E329" t="s">
        <v>594</v>
      </c>
    </row>
    <row r="330" spans="1:9" ht="12.75">
      <c r="A330" t="s">
        <v>593</v>
      </c>
      <c r="B330">
        <v>764323840</v>
      </c>
      <c r="C330" t="s">
        <v>341</v>
      </c>
      <c r="D330" t="s">
        <v>113</v>
      </c>
      <c r="E330" t="s">
        <v>592</v>
      </c>
      <c r="H330" t="s">
        <v>450</v>
      </c>
      <c r="I330" t="s">
        <v>450</v>
      </c>
    </row>
    <row r="331" spans="6:9" ht="12.75">
      <c r="F331" t="s">
        <v>460</v>
      </c>
      <c r="I331" t="s">
        <v>445</v>
      </c>
    </row>
    <row r="332" spans="5:9" ht="12.75">
      <c r="E332" t="s">
        <v>591</v>
      </c>
      <c r="F332" t="s">
        <v>590</v>
      </c>
      <c r="I332" t="s">
        <v>589</v>
      </c>
    </row>
    <row r="333" spans="1:3" ht="12.75">
      <c r="A333" t="s">
        <v>497</v>
      </c>
      <c r="B333">
        <v>766</v>
      </c>
      <c r="C333" t="s">
        <v>542</v>
      </c>
    </row>
    <row r="334" spans="1:3" ht="12.75">
      <c r="A334" t="s">
        <v>496</v>
      </c>
      <c r="B334" t="s">
        <v>495</v>
      </c>
      <c r="C334" t="s">
        <v>542</v>
      </c>
    </row>
    <row r="335" spans="1:9" ht="12.75">
      <c r="A335" t="s">
        <v>588</v>
      </c>
      <c r="B335">
        <v>766621001</v>
      </c>
      <c r="C335" t="s">
        <v>587</v>
      </c>
      <c r="D335" t="s">
        <v>84</v>
      </c>
      <c r="E335" t="s">
        <v>586</v>
      </c>
      <c r="H335" t="s">
        <v>572</v>
      </c>
      <c r="I335" t="s">
        <v>585</v>
      </c>
    </row>
    <row r="336" spans="3:5" ht="12.75">
      <c r="C336" t="s">
        <v>486</v>
      </c>
      <c r="D336" t="s">
        <v>485</v>
      </c>
      <c r="E336" t="s">
        <v>484</v>
      </c>
    </row>
    <row r="337" spans="3:5" ht="12.75">
      <c r="C337" t="s">
        <v>584</v>
      </c>
      <c r="D337" t="s">
        <v>583</v>
      </c>
      <c r="E337" t="s">
        <v>582</v>
      </c>
    </row>
    <row r="338" spans="4:5" ht="12.75">
      <c r="D338" t="s">
        <v>581</v>
      </c>
      <c r="E338" t="s">
        <v>580</v>
      </c>
    </row>
    <row r="339" spans="4:5" ht="12.75">
      <c r="D339" t="s">
        <v>579</v>
      </c>
      <c r="E339" t="s">
        <v>578</v>
      </c>
    </row>
    <row r="340" spans="4:5" ht="12.75">
      <c r="D340" t="s">
        <v>577</v>
      </c>
      <c r="E340" t="s">
        <v>576</v>
      </c>
    </row>
    <row r="341" spans="1:9" ht="12.75">
      <c r="A341" t="s">
        <v>575</v>
      </c>
      <c r="B341">
        <v>766661001</v>
      </c>
      <c r="C341" t="s">
        <v>574</v>
      </c>
      <c r="D341" t="s">
        <v>84</v>
      </c>
      <c r="E341" t="s">
        <v>573</v>
      </c>
      <c r="H341" t="s">
        <v>572</v>
      </c>
      <c r="I341" t="s">
        <v>571</v>
      </c>
    </row>
    <row r="342" spans="3:5" ht="12.75">
      <c r="C342" t="s">
        <v>486</v>
      </c>
      <c r="D342" t="s">
        <v>485</v>
      </c>
      <c r="E342" t="s">
        <v>484</v>
      </c>
    </row>
    <row r="343" spans="3:5" ht="12.75">
      <c r="C343" t="s">
        <v>570</v>
      </c>
      <c r="D343" t="s">
        <v>569</v>
      </c>
      <c r="E343" t="s">
        <v>568</v>
      </c>
    </row>
    <row r="344" spans="3:5" ht="12.75">
      <c r="C344" t="s">
        <v>567</v>
      </c>
      <c r="D344" t="s">
        <v>566</v>
      </c>
      <c r="E344" t="s">
        <v>565</v>
      </c>
    </row>
    <row r="345" spans="6:9" ht="12.75">
      <c r="F345" t="s">
        <v>460</v>
      </c>
      <c r="I345" t="s">
        <v>564</v>
      </c>
    </row>
    <row r="346" spans="1:3" ht="12.75">
      <c r="A346" t="s">
        <v>496</v>
      </c>
      <c r="B346" t="s">
        <v>512</v>
      </c>
      <c r="C346" t="s">
        <v>542</v>
      </c>
    </row>
    <row r="347" spans="1:9" ht="12.75">
      <c r="A347" t="s">
        <v>360</v>
      </c>
      <c r="B347">
        <v>766441811</v>
      </c>
      <c r="C347" t="s">
        <v>353</v>
      </c>
      <c r="D347" t="s">
        <v>151</v>
      </c>
      <c r="E347" t="s">
        <v>563</v>
      </c>
      <c r="H347" t="s">
        <v>450</v>
      </c>
      <c r="I347" t="s">
        <v>450</v>
      </c>
    </row>
    <row r="348" spans="3:5" ht="12.75">
      <c r="C348" t="s">
        <v>486</v>
      </c>
      <c r="D348" t="s">
        <v>485</v>
      </c>
      <c r="E348" t="s">
        <v>484</v>
      </c>
    </row>
    <row r="349" spans="3:5" ht="12.75">
      <c r="C349" t="s">
        <v>549</v>
      </c>
      <c r="D349" t="s">
        <v>562</v>
      </c>
      <c r="E349" t="s">
        <v>561</v>
      </c>
    </row>
    <row r="350" spans="1:9" ht="12.75">
      <c r="A350" t="s">
        <v>363</v>
      </c>
      <c r="B350">
        <v>766441821</v>
      </c>
      <c r="C350" t="s">
        <v>356</v>
      </c>
      <c r="D350" t="s">
        <v>151</v>
      </c>
      <c r="E350" t="s">
        <v>560</v>
      </c>
      <c r="H350" t="s">
        <v>450</v>
      </c>
      <c r="I350" t="s">
        <v>450</v>
      </c>
    </row>
    <row r="351" spans="3:5" ht="12.75">
      <c r="C351" t="s">
        <v>486</v>
      </c>
      <c r="D351" t="s">
        <v>485</v>
      </c>
      <c r="E351" t="s">
        <v>484</v>
      </c>
    </row>
    <row r="352" spans="3:5" ht="12.75">
      <c r="C352" t="s">
        <v>549</v>
      </c>
      <c r="D352" t="s">
        <v>559</v>
      </c>
      <c r="E352" t="s">
        <v>558</v>
      </c>
    </row>
    <row r="353" spans="6:9" ht="12.75">
      <c r="F353" t="s">
        <v>460</v>
      </c>
      <c r="I353" t="s">
        <v>445</v>
      </c>
    </row>
    <row r="354" spans="1:3" ht="12.75">
      <c r="A354" t="s">
        <v>496</v>
      </c>
      <c r="B354" t="s">
        <v>532</v>
      </c>
      <c r="C354" t="s">
        <v>542</v>
      </c>
    </row>
    <row r="355" spans="1:9" ht="12.75">
      <c r="A355" t="s">
        <v>366</v>
      </c>
      <c r="B355">
        <v>766692911</v>
      </c>
      <c r="C355" t="s">
        <v>359</v>
      </c>
      <c r="D355" t="s">
        <v>151</v>
      </c>
      <c r="E355" t="s">
        <v>556</v>
      </c>
      <c r="H355" t="s">
        <v>450</v>
      </c>
      <c r="I355" t="s">
        <v>450</v>
      </c>
    </row>
    <row r="356" spans="1:9" ht="12.75">
      <c r="A356" t="s">
        <v>557</v>
      </c>
      <c r="B356">
        <v>766692912</v>
      </c>
      <c r="C356" t="s">
        <v>362</v>
      </c>
      <c r="D356" t="s">
        <v>151</v>
      </c>
      <c r="E356" t="s">
        <v>556</v>
      </c>
      <c r="H356" t="s">
        <v>450</v>
      </c>
      <c r="I356" t="s">
        <v>450</v>
      </c>
    </row>
    <row r="357" spans="1:9" ht="12.75">
      <c r="A357" t="s">
        <v>555</v>
      </c>
      <c r="B357">
        <v>766692913</v>
      </c>
      <c r="C357" t="s">
        <v>365</v>
      </c>
      <c r="D357" t="s">
        <v>151</v>
      </c>
      <c r="E357" t="s">
        <v>554</v>
      </c>
      <c r="H357" t="s">
        <v>450</v>
      </c>
      <c r="I357" t="s">
        <v>450</v>
      </c>
    </row>
    <row r="358" spans="1:9" ht="12.75">
      <c r="A358" t="s">
        <v>553</v>
      </c>
      <c r="B358">
        <v>607941030</v>
      </c>
      <c r="C358" t="s">
        <v>368</v>
      </c>
      <c r="D358" t="s">
        <v>113</v>
      </c>
      <c r="E358" t="s">
        <v>552</v>
      </c>
      <c r="H358" t="s">
        <v>551</v>
      </c>
      <c r="I358" t="s">
        <v>550</v>
      </c>
    </row>
    <row r="359" spans="3:5" ht="12.75">
      <c r="C359" t="s">
        <v>486</v>
      </c>
      <c r="D359" t="s">
        <v>485</v>
      </c>
      <c r="E359" t="s">
        <v>484</v>
      </c>
    </row>
    <row r="360" spans="3:5" ht="12.75">
      <c r="C360" t="s">
        <v>549</v>
      </c>
      <c r="D360" t="s">
        <v>548</v>
      </c>
      <c r="E360" t="s">
        <v>547</v>
      </c>
    </row>
    <row r="361" spans="1:9" ht="12.75">
      <c r="A361" t="s">
        <v>546</v>
      </c>
      <c r="B361">
        <v>607941200</v>
      </c>
      <c r="C361" t="s">
        <v>371</v>
      </c>
      <c r="D361" t="s">
        <v>151</v>
      </c>
      <c r="E361" t="s">
        <v>545</v>
      </c>
      <c r="H361" t="s">
        <v>468</v>
      </c>
      <c r="I361" t="s">
        <v>467</v>
      </c>
    </row>
    <row r="362" spans="6:9" ht="12.75">
      <c r="F362" t="s">
        <v>460</v>
      </c>
      <c r="I362" t="s">
        <v>544</v>
      </c>
    </row>
    <row r="363" spans="5:9" ht="12.75">
      <c r="E363" t="s">
        <v>543</v>
      </c>
      <c r="F363" t="s">
        <v>542</v>
      </c>
      <c r="I363" t="s">
        <v>541</v>
      </c>
    </row>
    <row r="364" spans="1:3" ht="12.75">
      <c r="A364" t="s">
        <v>497</v>
      </c>
      <c r="B364">
        <v>767</v>
      </c>
      <c r="C364" t="s">
        <v>540</v>
      </c>
    </row>
    <row r="365" spans="1:3" ht="12.75">
      <c r="A365" t="s">
        <v>496</v>
      </c>
      <c r="B365" t="s">
        <v>532</v>
      </c>
      <c r="C365" t="s">
        <v>539</v>
      </c>
    </row>
    <row r="366" spans="1:9" ht="12.75">
      <c r="A366" t="s">
        <v>538</v>
      </c>
      <c r="B366">
        <v>767833100</v>
      </c>
      <c r="C366" t="s">
        <v>376</v>
      </c>
      <c r="D366" t="s">
        <v>151</v>
      </c>
      <c r="E366" t="s">
        <v>451</v>
      </c>
      <c r="H366" t="s">
        <v>468</v>
      </c>
      <c r="I366" t="s">
        <v>450</v>
      </c>
    </row>
    <row r="367" spans="6:9" ht="12.75">
      <c r="F367" t="s">
        <v>460</v>
      </c>
      <c r="I367" t="s">
        <v>445</v>
      </c>
    </row>
    <row r="368" spans="5:9" ht="12.75">
      <c r="E368" t="s">
        <v>537</v>
      </c>
      <c r="F368" t="s">
        <v>536</v>
      </c>
      <c r="I368" t="s">
        <v>445</v>
      </c>
    </row>
    <row r="369" spans="1:3" ht="12.75">
      <c r="A369" t="s">
        <v>497</v>
      </c>
      <c r="B369">
        <v>771</v>
      </c>
      <c r="C369" t="s">
        <v>535</v>
      </c>
    </row>
    <row r="370" spans="1:3" ht="12.75">
      <c r="A370" t="s">
        <v>496</v>
      </c>
      <c r="B370" t="s">
        <v>495</v>
      </c>
      <c r="C370" t="s">
        <v>531</v>
      </c>
    </row>
    <row r="371" spans="1:9" ht="12.75">
      <c r="A371" t="s">
        <v>534</v>
      </c>
      <c r="B371">
        <v>998771102</v>
      </c>
      <c r="C371" t="s">
        <v>382</v>
      </c>
      <c r="D371" t="s">
        <v>167</v>
      </c>
      <c r="E371" t="s">
        <v>533</v>
      </c>
      <c r="H371" t="s">
        <v>450</v>
      </c>
      <c r="I371" t="s">
        <v>450</v>
      </c>
    </row>
    <row r="372" spans="6:9" ht="12.75">
      <c r="F372" t="s">
        <v>460</v>
      </c>
      <c r="I372" t="s">
        <v>445</v>
      </c>
    </row>
    <row r="373" spans="1:3" ht="12.75">
      <c r="A373" t="s">
        <v>496</v>
      </c>
      <c r="B373" t="s">
        <v>532</v>
      </c>
      <c r="C373" t="s">
        <v>531</v>
      </c>
    </row>
    <row r="374" spans="1:9" ht="12.75">
      <c r="A374" t="s">
        <v>395</v>
      </c>
      <c r="B374">
        <v>771573916</v>
      </c>
      <c r="C374" t="s">
        <v>386</v>
      </c>
      <c r="D374" t="s">
        <v>151</v>
      </c>
      <c r="E374" t="s">
        <v>530</v>
      </c>
      <c r="H374" t="s">
        <v>468</v>
      </c>
      <c r="I374" t="s">
        <v>529</v>
      </c>
    </row>
    <row r="375" spans="3:5" ht="12.75">
      <c r="C375" t="s">
        <v>486</v>
      </c>
      <c r="D375" t="s">
        <v>485</v>
      </c>
      <c r="E375" t="s">
        <v>484</v>
      </c>
    </row>
    <row r="376" spans="3:5" ht="12.75">
      <c r="C376" t="s">
        <v>476</v>
      </c>
      <c r="D376" t="s">
        <v>528</v>
      </c>
      <c r="E376" t="s">
        <v>527</v>
      </c>
    </row>
    <row r="377" spans="3:5" ht="12.75">
      <c r="C377" t="s">
        <v>473</v>
      </c>
      <c r="D377" t="s">
        <v>526</v>
      </c>
      <c r="E377" t="s">
        <v>525</v>
      </c>
    </row>
    <row r="378" spans="1:9" ht="12.75">
      <c r="A378" t="s">
        <v>524</v>
      </c>
      <c r="B378">
        <v>597614320</v>
      </c>
      <c r="C378" t="s">
        <v>389</v>
      </c>
      <c r="D378" t="s">
        <v>84</v>
      </c>
      <c r="E378" t="s">
        <v>523</v>
      </c>
      <c r="H378" t="s">
        <v>522</v>
      </c>
      <c r="I378" t="s">
        <v>521</v>
      </c>
    </row>
    <row r="379" spans="3:5" ht="12.75">
      <c r="C379" t="s">
        <v>486</v>
      </c>
      <c r="D379" t="s">
        <v>485</v>
      </c>
      <c r="E379" t="s">
        <v>484</v>
      </c>
    </row>
    <row r="380" spans="3:5" ht="12.75">
      <c r="C380" t="s">
        <v>476</v>
      </c>
      <c r="D380" t="s">
        <v>520</v>
      </c>
      <c r="E380" t="s">
        <v>519</v>
      </c>
    </row>
    <row r="381" spans="3:5" ht="12.75">
      <c r="C381" t="s">
        <v>473</v>
      </c>
      <c r="D381" t="s">
        <v>518</v>
      </c>
      <c r="E381" t="s">
        <v>517</v>
      </c>
    </row>
    <row r="382" spans="6:9" ht="12.75">
      <c r="F382" t="s">
        <v>460</v>
      </c>
      <c r="I382" t="s">
        <v>514</v>
      </c>
    </row>
    <row r="383" spans="5:9" ht="12.75">
      <c r="E383" t="s">
        <v>516</v>
      </c>
      <c r="F383" t="s">
        <v>515</v>
      </c>
      <c r="I383" t="s">
        <v>514</v>
      </c>
    </row>
    <row r="384" spans="1:3" ht="12.75">
      <c r="A384" t="s">
        <v>497</v>
      </c>
      <c r="B384">
        <v>783</v>
      </c>
      <c r="C384" t="s">
        <v>499</v>
      </c>
    </row>
    <row r="385" spans="1:3" ht="12.75">
      <c r="A385" t="s">
        <v>496</v>
      </c>
      <c r="B385" t="s">
        <v>495</v>
      </c>
      <c r="C385" t="s">
        <v>499</v>
      </c>
    </row>
    <row r="386" spans="1:9" ht="12.75">
      <c r="A386" t="s">
        <v>402</v>
      </c>
      <c r="B386">
        <v>783626200</v>
      </c>
      <c r="C386" t="s">
        <v>394</v>
      </c>
      <c r="D386" t="s">
        <v>84</v>
      </c>
      <c r="E386" t="s">
        <v>511</v>
      </c>
      <c r="H386" t="s">
        <v>468</v>
      </c>
      <c r="I386" t="s">
        <v>513</v>
      </c>
    </row>
    <row r="387" spans="3:5" ht="12.75">
      <c r="C387" t="s">
        <v>486</v>
      </c>
      <c r="D387" t="s">
        <v>485</v>
      </c>
      <c r="E387" t="s">
        <v>484</v>
      </c>
    </row>
    <row r="388" spans="3:5" ht="12.75">
      <c r="C388" t="s">
        <v>510</v>
      </c>
      <c r="D388" t="s">
        <v>509</v>
      </c>
      <c r="E388" t="s">
        <v>508</v>
      </c>
    </row>
    <row r="389" spans="3:5" ht="12.75">
      <c r="C389" t="s">
        <v>507</v>
      </c>
      <c r="D389" t="s">
        <v>506</v>
      </c>
      <c r="E389" t="s">
        <v>505</v>
      </c>
    </row>
    <row r="390" spans="1:9" ht="12.75">
      <c r="A390" t="s">
        <v>405</v>
      </c>
      <c r="B390">
        <v>783225600</v>
      </c>
      <c r="C390" t="s">
        <v>398</v>
      </c>
      <c r="D390" t="s">
        <v>84</v>
      </c>
      <c r="E390" t="s">
        <v>504</v>
      </c>
      <c r="H390" t="s">
        <v>468</v>
      </c>
      <c r="I390" t="s">
        <v>462</v>
      </c>
    </row>
    <row r="391" spans="3:5" ht="12.75">
      <c r="C391" t="s">
        <v>486</v>
      </c>
      <c r="D391" t="s">
        <v>485</v>
      </c>
      <c r="E391" t="s">
        <v>484</v>
      </c>
    </row>
    <row r="392" spans="3:5" ht="12.75">
      <c r="C392" t="s">
        <v>503</v>
      </c>
      <c r="D392" t="s">
        <v>502</v>
      </c>
      <c r="E392" t="s">
        <v>501</v>
      </c>
    </row>
    <row r="393" spans="6:9" ht="12.75">
      <c r="F393" t="s">
        <v>460</v>
      </c>
      <c r="I393" t="s">
        <v>498</v>
      </c>
    </row>
    <row r="394" spans="1:3" ht="12.75">
      <c r="A394" t="s">
        <v>496</v>
      </c>
      <c r="B394" t="s">
        <v>512</v>
      </c>
      <c r="C394" t="s">
        <v>499</v>
      </c>
    </row>
    <row r="395" spans="1:9" ht="12.75">
      <c r="A395" t="s">
        <v>410</v>
      </c>
      <c r="B395">
        <v>783601815</v>
      </c>
      <c r="C395" t="s">
        <v>401</v>
      </c>
      <c r="D395" t="s">
        <v>84</v>
      </c>
      <c r="E395" t="s">
        <v>511</v>
      </c>
      <c r="H395" t="s">
        <v>450</v>
      </c>
      <c r="I395" t="s">
        <v>450</v>
      </c>
    </row>
    <row r="396" spans="3:5" ht="12.75">
      <c r="C396" t="s">
        <v>486</v>
      </c>
      <c r="D396" t="s">
        <v>485</v>
      </c>
      <c r="E396" t="s">
        <v>484</v>
      </c>
    </row>
    <row r="397" spans="3:5" ht="12.75">
      <c r="C397" t="s">
        <v>510</v>
      </c>
      <c r="D397" t="s">
        <v>509</v>
      </c>
      <c r="E397" t="s">
        <v>508</v>
      </c>
    </row>
    <row r="398" spans="3:5" ht="12.75">
      <c r="C398" t="s">
        <v>507</v>
      </c>
      <c r="D398" t="s">
        <v>506</v>
      </c>
      <c r="E398" t="s">
        <v>505</v>
      </c>
    </row>
    <row r="399" spans="1:9" ht="12.75">
      <c r="A399" t="s">
        <v>414</v>
      </c>
      <c r="B399">
        <v>783201811</v>
      </c>
      <c r="C399" t="s">
        <v>404</v>
      </c>
      <c r="D399" t="s">
        <v>84</v>
      </c>
      <c r="E399" t="s">
        <v>504</v>
      </c>
      <c r="H399" t="s">
        <v>450</v>
      </c>
      <c r="I399" t="s">
        <v>450</v>
      </c>
    </row>
    <row r="400" spans="3:5" ht="12.75">
      <c r="C400" t="s">
        <v>486</v>
      </c>
      <c r="D400" t="s">
        <v>485</v>
      </c>
      <c r="E400" t="s">
        <v>484</v>
      </c>
    </row>
    <row r="401" spans="3:5" ht="12.75">
      <c r="C401" t="s">
        <v>503</v>
      </c>
      <c r="D401" t="s">
        <v>502</v>
      </c>
      <c r="E401" t="s">
        <v>501</v>
      </c>
    </row>
    <row r="402" spans="6:9" ht="12.75">
      <c r="F402" t="s">
        <v>460</v>
      </c>
      <c r="I402" t="s">
        <v>445</v>
      </c>
    </row>
    <row r="403" spans="5:9" ht="12.75">
      <c r="E403" t="s">
        <v>500</v>
      </c>
      <c r="F403" t="s">
        <v>499</v>
      </c>
      <c r="I403" t="s">
        <v>498</v>
      </c>
    </row>
    <row r="404" spans="1:3" ht="12.75">
      <c r="A404" t="s">
        <v>497</v>
      </c>
      <c r="B404">
        <v>784</v>
      </c>
      <c r="C404" t="s">
        <v>458</v>
      </c>
    </row>
    <row r="405" spans="1:3" ht="12.75">
      <c r="A405" t="s">
        <v>496</v>
      </c>
      <c r="B405" t="s">
        <v>495</v>
      </c>
      <c r="C405" t="s">
        <v>494</v>
      </c>
    </row>
    <row r="406" spans="1:9" ht="12.75">
      <c r="A406" t="s">
        <v>417</v>
      </c>
      <c r="B406">
        <v>784453631</v>
      </c>
      <c r="C406" t="s">
        <v>409</v>
      </c>
      <c r="D406" t="s">
        <v>84</v>
      </c>
      <c r="E406" t="s">
        <v>469</v>
      </c>
      <c r="H406" t="s">
        <v>468</v>
      </c>
      <c r="I406" t="s">
        <v>493</v>
      </c>
    </row>
    <row r="407" spans="3:5" ht="12.75">
      <c r="C407" t="s">
        <v>486</v>
      </c>
      <c r="D407" t="s">
        <v>485</v>
      </c>
      <c r="E407" t="s">
        <v>484</v>
      </c>
    </row>
    <row r="408" spans="3:5" ht="12.75">
      <c r="C408" t="s">
        <v>492</v>
      </c>
      <c r="D408" t="s">
        <v>491</v>
      </c>
      <c r="E408" t="s">
        <v>490</v>
      </c>
    </row>
    <row r="409" spans="1:9" ht="12.75">
      <c r="A409" t="s">
        <v>489</v>
      </c>
      <c r="B409">
        <v>784121001</v>
      </c>
      <c r="C409" t="s">
        <v>413</v>
      </c>
      <c r="D409" t="s">
        <v>84</v>
      </c>
      <c r="E409" t="s">
        <v>469</v>
      </c>
      <c r="H409" t="s">
        <v>462</v>
      </c>
      <c r="I409" t="s">
        <v>488</v>
      </c>
    </row>
    <row r="410" spans="1:9" ht="12.75">
      <c r="A410" t="s">
        <v>423</v>
      </c>
      <c r="B410">
        <v>784171001</v>
      </c>
      <c r="C410" t="s">
        <v>416</v>
      </c>
      <c r="D410" t="s">
        <v>113</v>
      </c>
      <c r="E410" t="s">
        <v>487</v>
      </c>
      <c r="H410" t="s">
        <v>450</v>
      </c>
      <c r="I410" t="s">
        <v>450</v>
      </c>
    </row>
    <row r="411" spans="3:5" ht="12.75">
      <c r="C411" t="s">
        <v>486</v>
      </c>
      <c r="D411" t="s">
        <v>485</v>
      </c>
      <c r="E411" t="s">
        <v>484</v>
      </c>
    </row>
    <row r="412" spans="3:5" ht="12.75">
      <c r="C412" t="s">
        <v>483</v>
      </c>
      <c r="D412" t="s">
        <v>482</v>
      </c>
      <c r="E412" t="s">
        <v>481</v>
      </c>
    </row>
    <row r="413" spans="4:5" ht="12.75">
      <c r="D413" t="s">
        <v>480</v>
      </c>
      <c r="E413" t="s">
        <v>479</v>
      </c>
    </row>
    <row r="414" spans="4:5" ht="12.75">
      <c r="D414" t="s">
        <v>478</v>
      </c>
      <c r="E414" t="s">
        <v>477</v>
      </c>
    </row>
    <row r="415" spans="3:5" ht="12.75">
      <c r="C415" t="s">
        <v>476</v>
      </c>
      <c r="D415" t="s">
        <v>475</v>
      </c>
      <c r="E415" t="s">
        <v>474</v>
      </c>
    </row>
    <row r="416" spans="3:5" ht="12.75">
      <c r="C416" t="s">
        <v>473</v>
      </c>
      <c r="D416" t="s">
        <v>472</v>
      </c>
      <c r="E416" t="s">
        <v>471</v>
      </c>
    </row>
    <row r="417" spans="1:9" ht="12.75">
      <c r="A417" t="s">
        <v>427</v>
      </c>
      <c r="B417">
        <v>627501200</v>
      </c>
      <c r="C417" t="s">
        <v>470</v>
      </c>
      <c r="D417" t="s">
        <v>113</v>
      </c>
      <c r="E417" t="s">
        <v>469</v>
      </c>
      <c r="H417" t="s">
        <v>468</v>
      </c>
      <c r="I417" t="s">
        <v>467</v>
      </c>
    </row>
    <row r="418" spans="1:9" ht="12.75">
      <c r="A418" t="s">
        <v>466</v>
      </c>
      <c r="B418">
        <v>784171101</v>
      </c>
      <c r="C418" t="s">
        <v>422</v>
      </c>
      <c r="D418" t="s">
        <v>84</v>
      </c>
      <c r="E418" t="s">
        <v>465</v>
      </c>
      <c r="H418" t="s">
        <v>450</v>
      </c>
      <c r="I418" t="s">
        <v>450</v>
      </c>
    </row>
    <row r="419" spans="1:9" ht="12.75">
      <c r="A419" t="s">
        <v>464</v>
      </c>
      <c r="B419">
        <v>283232210</v>
      </c>
      <c r="C419" t="s">
        <v>425</v>
      </c>
      <c r="D419" t="s">
        <v>426</v>
      </c>
      <c r="E419" t="s">
        <v>463</v>
      </c>
      <c r="H419" t="s">
        <v>462</v>
      </c>
      <c r="I419" t="s">
        <v>461</v>
      </c>
    </row>
    <row r="420" spans="6:9" ht="12.75">
      <c r="F420" t="s">
        <v>460</v>
      </c>
      <c r="I420" t="s">
        <v>457</v>
      </c>
    </row>
    <row r="421" spans="5:9" ht="12.75">
      <c r="E421" t="s">
        <v>459</v>
      </c>
      <c r="F421" t="s">
        <v>458</v>
      </c>
      <c r="I421" t="s">
        <v>457</v>
      </c>
    </row>
    <row r="422" ht="12.75">
      <c r="A422" t="s">
        <v>456</v>
      </c>
    </row>
    <row r="423" spans="1:3" ht="12.75">
      <c r="A423" t="s">
        <v>455</v>
      </c>
      <c r="B423">
        <v>155</v>
      </c>
      <c r="C423" t="s">
        <v>447</v>
      </c>
    </row>
    <row r="424" spans="1:3" ht="12.75">
      <c r="A424" t="s">
        <v>454</v>
      </c>
      <c r="B424">
        <v>21022</v>
      </c>
      <c r="C424" t="s">
        <v>453</v>
      </c>
    </row>
    <row r="425" spans="1:9" ht="12.75">
      <c r="A425" t="s">
        <v>452</v>
      </c>
      <c r="B425">
        <v>210220102</v>
      </c>
      <c r="C425" t="s">
        <v>432</v>
      </c>
      <c r="D425" t="s">
        <v>433</v>
      </c>
      <c r="E425" t="s">
        <v>451</v>
      </c>
      <c r="H425" t="s">
        <v>450</v>
      </c>
      <c r="I425" t="s">
        <v>450</v>
      </c>
    </row>
    <row r="426" spans="6:9" ht="12.75">
      <c r="F426" t="s">
        <v>449</v>
      </c>
      <c r="I426" t="s">
        <v>445</v>
      </c>
    </row>
    <row r="427" spans="5:9" ht="12.75">
      <c r="E427" t="s">
        <v>448</v>
      </c>
      <c r="F427" t="s">
        <v>447</v>
      </c>
      <c r="I427" t="s">
        <v>445</v>
      </c>
    </row>
    <row r="428" spans="5:9" ht="12.75">
      <c r="E428" t="s">
        <v>446</v>
      </c>
      <c r="I428" t="s">
        <v>445</v>
      </c>
    </row>
    <row r="429" spans="5:9" ht="12.75">
      <c r="E429" t="s">
        <v>444</v>
      </c>
      <c r="I429" t="s">
        <v>443</v>
      </c>
    </row>
    <row r="433" ht="12.75">
      <c r="A433" s="188"/>
    </row>
    <row r="434" spans="1:3" ht="12.75">
      <c r="A434" s="188"/>
      <c r="B434" s="188"/>
      <c r="C434" s="188"/>
    </row>
    <row r="435" spans="1:3" ht="12.75">
      <c r="A435" s="188"/>
      <c r="B435" s="188"/>
      <c r="C435" s="188"/>
    </row>
    <row r="437" spans="3:5" ht="12.75">
      <c r="C437" s="189"/>
      <c r="D437" s="189"/>
      <c r="E437" s="189"/>
    </row>
    <row r="438" spans="3:5" ht="12.75">
      <c r="C438" s="189"/>
      <c r="D438" s="189"/>
      <c r="E438" s="189"/>
    </row>
    <row r="439" spans="3:5" ht="12.75">
      <c r="C439" s="189"/>
      <c r="D439" s="189"/>
      <c r="E439" s="189"/>
    </row>
    <row r="442" spans="3:5" ht="12.75">
      <c r="C442" s="189"/>
      <c r="D442" s="189"/>
      <c r="E442" s="189"/>
    </row>
    <row r="443" spans="3:5" ht="12.75">
      <c r="C443" s="189"/>
      <c r="D443" s="189"/>
      <c r="E443" s="189"/>
    </row>
    <row r="444" spans="3:5" ht="12.75">
      <c r="C444" s="189"/>
      <c r="D444" s="189"/>
      <c r="E444" s="189"/>
    </row>
    <row r="445" spans="3:5" ht="12.75">
      <c r="C445" s="189"/>
      <c r="D445" s="189"/>
      <c r="E445" s="189"/>
    </row>
    <row r="449" spans="3:5" ht="12.75">
      <c r="C449" s="189"/>
      <c r="D449" s="189"/>
      <c r="E449" s="189"/>
    </row>
    <row r="450" spans="3:5" ht="12.75">
      <c r="C450" s="189"/>
      <c r="D450" s="189"/>
      <c r="E450" s="189"/>
    </row>
    <row r="451" spans="3:5" ht="12.75">
      <c r="C451" s="189"/>
      <c r="D451" s="189"/>
      <c r="E451" s="189"/>
    </row>
    <row r="452" spans="3:5" ht="12.75">
      <c r="C452" s="189"/>
      <c r="D452" s="189"/>
      <c r="E452" s="189"/>
    </row>
    <row r="456" spans="3:5" ht="12.75">
      <c r="C456" s="189"/>
      <c r="D456" s="189"/>
      <c r="E456" s="189"/>
    </row>
    <row r="457" spans="3:5" ht="12.75">
      <c r="C457" s="189"/>
      <c r="D457" s="189"/>
      <c r="E457" s="189"/>
    </row>
    <row r="461" spans="3:5" ht="12.75">
      <c r="C461" s="189"/>
      <c r="D461" s="189"/>
      <c r="E461" s="189"/>
    </row>
    <row r="462" spans="3:5" ht="12.75">
      <c r="C462" s="189"/>
      <c r="D462" s="189"/>
      <c r="E462" s="189"/>
    </row>
    <row r="463" spans="3:5" ht="12.75">
      <c r="C463" s="189"/>
      <c r="D463" s="189"/>
      <c r="E463" s="189"/>
    </row>
    <row r="465" spans="3:5" ht="12.75">
      <c r="C465" s="189"/>
      <c r="D465" s="189"/>
      <c r="E465" s="189"/>
    </row>
    <row r="466" spans="3:5" ht="12.75">
      <c r="C466" s="189"/>
      <c r="D466" s="189"/>
      <c r="E466" s="189"/>
    </row>
    <row r="468" spans="3:5" ht="12.75">
      <c r="C468" s="189"/>
      <c r="D468" s="189"/>
      <c r="E468" s="189"/>
    </row>
    <row r="469" spans="3:5" ht="12.75">
      <c r="C469" s="189"/>
      <c r="D469" s="189"/>
      <c r="E469" s="189"/>
    </row>
    <row r="470" spans="3:5" ht="12.75">
      <c r="C470" s="189"/>
      <c r="D470" s="189"/>
      <c r="E470" s="189"/>
    </row>
    <row r="471" spans="3:5" ht="12.75">
      <c r="C471" s="189"/>
      <c r="D471" s="189"/>
      <c r="E471" s="189"/>
    </row>
    <row r="472" spans="6:9" ht="12.75">
      <c r="F472" s="188"/>
      <c r="G472" s="188"/>
      <c r="I472" s="188"/>
    </row>
    <row r="473" spans="1:3" ht="12.75">
      <c r="A473" s="188"/>
      <c r="B473" s="188"/>
      <c r="C473" s="188"/>
    </row>
    <row r="475" spans="6:9" ht="12.75">
      <c r="F475" s="188"/>
      <c r="G475" s="188"/>
      <c r="I475" s="188"/>
    </row>
    <row r="476" spans="5:9" ht="12.75">
      <c r="E476" s="188"/>
      <c r="F476" s="188"/>
      <c r="G476" s="188"/>
      <c r="I476" s="188"/>
    </row>
    <row r="478" spans="1:3" ht="12.75">
      <c r="A478" s="188"/>
      <c r="B478" s="188"/>
      <c r="C478" s="188"/>
    </row>
    <row r="479" spans="1:3" ht="12.75">
      <c r="A479" s="188"/>
      <c r="B479" s="188"/>
      <c r="C479" s="188"/>
    </row>
    <row r="481" spans="6:9" ht="12.75">
      <c r="F481" s="188"/>
      <c r="G481" s="188"/>
      <c r="I481" s="188"/>
    </row>
    <row r="482" spans="5:9" ht="12.75">
      <c r="E482" s="188"/>
      <c r="F482" s="188"/>
      <c r="G482" s="188"/>
      <c r="I482" s="188"/>
    </row>
    <row r="484" spans="1:3" ht="12.75">
      <c r="A484" s="188"/>
      <c r="B484" s="188"/>
      <c r="C484" s="188"/>
    </row>
    <row r="485" spans="1:3" ht="12.75">
      <c r="A485" s="188"/>
      <c r="B485" s="188"/>
      <c r="C485" s="188"/>
    </row>
    <row r="487" spans="3:5" ht="12.75">
      <c r="C487" s="189"/>
      <c r="D487" s="189"/>
      <c r="E487" s="189"/>
    </row>
    <row r="488" spans="3:5" ht="12.75">
      <c r="C488" s="189"/>
      <c r="D488" s="189"/>
      <c r="E488" s="189"/>
    </row>
    <row r="491" spans="3:5" ht="12.75">
      <c r="C491" s="189"/>
      <c r="D491" s="189"/>
      <c r="E491" s="189"/>
    </row>
    <row r="492" spans="3:5" ht="12.75">
      <c r="C492" s="189"/>
      <c r="D492" s="189"/>
      <c r="E492" s="189"/>
    </row>
    <row r="494" spans="3:5" ht="12.75">
      <c r="C494" s="189"/>
      <c r="D494" s="189"/>
      <c r="E494" s="189"/>
    </row>
    <row r="495" spans="3:5" ht="12.75">
      <c r="C495" s="189"/>
      <c r="D495" s="189"/>
      <c r="E495" s="189"/>
    </row>
    <row r="496" spans="3:5" ht="12.75">
      <c r="C496" s="189"/>
      <c r="D496" s="189"/>
      <c r="E496" s="189"/>
    </row>
    <row r="498" spans="3:5" ht="12.75">
      <c r="C498" s="189"/>
      <c r="D498" s="189"/>
      <c r="E498" s="189"/>
    </row>
    <row r="499" spans="3:5" ht="12.75">
      <c r="C499" s="189"/>
      <c r="D499" s="189"/>
      <c r="E499" s="189"/>
    </row>
    <row r="501" spans="3:5" ht="12.75">
      <c r="C501" s="189"/>
      <c r="D501" s="189"/>
      <c r="E501" s="189"/>
    </row>
    <row r="502" spans="3:5" ht="12.75">
      <c r="C502" s="189"/>
      <c r="D502" s="189"/>
      <c r="E502" s="189"/>
    </row>
    <row r="506" spans="3:5" ht="12.75">
      <c r="C506" s="189"/>
      <c r="D506" s="189"/>
      <c r="E506" s="189"/>
    </row>
    <row r="507" spans="3:5" ht="12.75">
      <c r="C507" s="189"/>
      <c r="D507" s="189"/>
      <c r="E507" s="189"/>
    </row>
    <row r="512" spans="3:5" ht="12.75">
      <c r="C512" s="189"/>
      <c r="D512" s="189"/>
      <c r="E512" s="189"/>
    </row>
    <row r="513" spans="3:5" ht="12.75">
      <c r="C513" s="189"/>
      <c r="D513" s="189"/>
      <c r="E513" s="189"/>
    </row>
    <row r="514" spans="3:5" ht="12.75">
      <c r="C514" s="189"/>
      <c r="D514" s="189"/>
      <c r="E514" s="189"/>
    </row>
    <row r="518" spans="3:5" ht="12.75">
      <c r="C518" s="189"/>
      <c r="D518" s="189"/>
      <c r="E518" s="189"/>
    </row>
    <row r="519" spans="3:5" ht="12.75">
      <c r="C519" s="189"/>
      <c r="D519" s="189"/>
      <c r="E519" s="189"/>
    </row>
    <row r="522" spans="3:5" ht="12.75">
      <c r="C522" s="189"/>
      <c r="D522" s="189"/>
      <c r="E522" s="189"/>
    </row>
    <row r="523" spans="3:5" ht="12.75">
      <c r="C523" s="189"/>
      <c r="D523" s="189"/>
      <c r="E523" s="189"/>
    </row>
    <row r="526" spans="3:5" ht="12.75">
      <c r="C526" s="189"/>
      <c r="D526" s="189"/>
      <c r="E526" s="189"/>
    </row>
    <row r="527" spans="3:5" ht="12.75">
      <c r="C527" s="189"/>
      <c r="D527" s="189"/>
      <c r="E527" s="189"/>
    </row>
    <row r="528" spans="3:5" ht="12.75">
      <c r="C528" s="189"/>
      <c r="D528" s="189"/>
      <c r="E528" s="189"/>
    </row>
    <row r="530" spans="3:5" ht="12.75">
      <c r="C530" s="189"/>
      <c r="D530" s="189"/>
      <c r="E530" s="189"/>
    </row>
    <row r="531" spans="3:5" ht="12.75">
      <c r="C531" s="189"/>
      <c r="D531" s="189"/>
      <c r="E531" s="189"/>
    </row>
    <row r="532" spans="3:5" ht="12.75">
      <c r="C532" s="189"/>
      <c r="D532" s="190"/>
      <c r="E532" s="189"/>
    </row>
    <row r="533" spans="3:5" ht="12.75">
      <c r="C533" s="189"/>
      <c r="D533" s="190"/>
      <c r="E533" s="189"/>
    </row>
    <row r="535" spans="3:5" ht="12.75">
      <c r="C535" s="189"/>
      <c r="D535" s="189"/>
      <c r="E535" s="189"/>
    </row>
    <row r="536" spans="3:5" ht="12.75">
      <c r="C536" s="189"/>
      <c r="D536" s="189"/>
      <c r="E536" s="189"/>
    </row>
    <row r="537" spans="3:5" ht="12.75">
      <c r="C537" s="189"/>
      <c r="D537" s="190"/>
      <c r="E537" s="189"/>
    </row>
    <row r="538" spans="3:5" ht="12.75">
      <c r="C538" s="189"/>
      <c r="D538" s="189"/>
      <c r="E538" s="189"/>
    </row>
    <row r="540" spans="3:5" ht="12.75">
      <c r="C540" s="189"/>
      <c r="D540" s="189"/>
      <c r="E540" s="189"/>
    </row>
    <row r="541" spans="3:5" ht="12.75">
      <c r="C541" s="189"/>
      <c r="D541" s="189"/>
      <c r="E541" s="189"/>
    </row>
    <row r="542" spans="3:5" ht="12.75">
      <c r="C542" s="189"/>
      <c r="D542" s="189"/>
      <c r="E542" s="189"/>
    </row>
    <row r="543" spans="3:5" ht="12.75">
      <c r="C543" s="189"/>
      <c r="D543" s="189"/>
      <c r="E543" s="189"/>
    </row>
    <row r="544" spans="3:5" ht="12.75">
      <c r="C544" s="189"/>
      <c r="D544" s="189"/>
      <c r="E544" s="189"/>
    </row>
    <row r="545" spans="3:5" ht="12.75">
      <c r="C545" s="189"/>
      <c r="D545" s="189"/>
      <c r="E545" s="189"/>
    </row>
    <row r="546" spans="3:5" ht="12.75">
      <c r="C546" s="189"/>
      <c r="D546" s="189"/>
      <c r="E546" s="189"/>
    </row>
    <row r="547" spans="3:5" ht="12.75">
      <c r="C547" s="189"/>
      <c r="D547" s="189"/>
      <c r="E547" s="189"/>
    </row>
    <row r="548" spans="3:5" ht="12.75">
      <c r="C548" s="189"/>
      <c r="D548" s="189"/>
      <c r="E548" s="189"/>
    </row>
    <row r="550" spans="3:5" ht="12.75">
      <c r="C550" s="189"/>
      <c r="D550" s="189"/>
      <c r="E550" s="189"/>
    </row>
    <row r="551" spans="3:5" ht="12.75">
      <c r="C551" s="189"/>
      <c r="D551" s="189"/>
      <c r="E551" s="189"/>
    </row>
    <row r="552" spans="3:5" ht="12.75">
      <c r="C552" s="189"/>
      <c r="D552" s="189"/>
      <c r="E552" s="189"/>
    </row>
    <row r="555" spans="3:5" ht="12.75">
      <c r="C555" s="189"/>
      <c r="D555" s="189"/>
      <c r="E555" s="189"/>
    </row>
    <row r="556" spans="3:5" ht="12.75">
      <c r="C556" s="189"/>
      <c r="D556" s="189"/>
      <c r="E556" s="189"/>
    </row>
    <row r="557" spans="3:5" ht="12.75">
      <c r="C557" s="189"/>
      <c r="D557" s="189"/>
      <c r="E557" s="189"/>
    </row>
    <row r="559" spans="3:5" ht="12.75">
      <c r="C559" s="189"/>
      <c r="D559" s="189"/>
      <c r="E559" s="189"/>
    </row>
    <row r="560" spans="3:5" ht="12.75">
      <c r="C560" s="189"/>
      <c r="D560" s="189"/>
      <c r="E560" s="189"/>
    </row>
    <row r="561" spans="3:5" ht="12.75">
      <c r="C561" s="189"/>
      <c r="D561" s="189"/>
      <c r="E561" s="189"/>
    </row>
    <row r="563" spans="3:5" ht="12.75">
      <c r="C563" s="189"/>
      <c r="D563" s="189"/>
      <c r="E563" s="189"/>
    </row>
    <row r="564" spans="3:5" ht="12.75">
      <c r="C564" s="189"/>
      <c r="D564" s="189"/>
      <c r="E564" s="189"/>
    </row>
    <row r="567" spans="3:5" ht="12.75">
      <c r="C567" s="189"/>
      <c r="D567" s="189"/>
      <c r="E567" s="189"/>
    </row>
    <row r="568" spans="3:5" ht="12.75">
      <c r="C568" s="189"/>
      <c r="D568" s="189"/>
      <c r="E568" s="189"/>
    </row>
    <row r="571" spans="3:5" ht="12.75">
      <c r="C571" s="189"/>
      <c r="D571" s="189"/>
      <c r="E571" s="189"/>
    </row>
    <row r="572" spans="3:5" ht="12.75">
      <c r="C572" s="189"/>
      <c r="D572" s="189"/>
      <c r="E572" s="189"/>
    </row>
    <row r="573" spans="3:5" ht="12.75">
      <c r="C573" s="189"/>
      <c r="D573" s="189"/>
      <c r="E573" s="189"/>
    </row>
    <row r="577" spans="3:5" ht="12.75">
      <c r="C577" s="189"/>
      <c r="D577" s="189"/>
      <c r="E577" s="189"/>
    </row>
    <row r="578" spans="3:5" ht="12.75">
      <c r="C578" s="189"/>
      <c r="D578" s="189"/>
      <c r="E578" s="189"/>
    </row>
    <row r="580" spans="3:5" ht="12.75">
      <c r="C580" s="189"/>
      <c r="D580" s="189"/>
      <c r="E580" s="189"/>
    </row>
    <row r="581" spans="3:5" ht="12.75">
      <c r="C581" s="189"/>
      <c r="D581" s="189"/>
      <c r="E581" s="189"/>
    </row>
    <row r="583" spans="3:5" ht="12.75">
      <c r="C583" s="189"/>
      <c r="D583" s="189"/>
      <c r="E583" s="189"/>
    </row>
    <row r="584" spans="3:5" ht="12.75">
      <c r="C584" s="189"/>
      <c r="D584" s="189"/>
      <c r="E584" s="189"/>
    </row>
    <row r="588" spans="6:9" ht="12.75">
      <c r="F588" s="188"/>
      <c r="G588" s="188"/>
      <c r="I588" s="188"/>
    </row>
    <row r="589" spans="1:3" ht="12.75">
      <c r="A589" s="188"/>
      <c r="B589" s="188"/>
      <c r="C589" s="188"/>
    </row>
    <row r="591" spans="3:5" ht="12.75">
      <c r="C591" s="189"/>
      <c r="D591" s="189"/>
      <c r="E591" s="189"/>
    </row>
    <row r="592" spans="3:5" ht="12.75">
      <c r="C592" s="189"/>
      <c r="D592" s="189"/>
      <c r="E592" s="189"/>
    </row>
    <row r="594" spans="3:5" ht="12.75">
      <c r="C594" s="189"/>
      <c r="D594" s="189"/>
      <c r="E594" s="189"/>
    </row>
    <row r="595" spans="3:5" ht="12.75">
      <c r="C595" s="189"/>
      <c r="D595" s="189"/>
      <c r="E595" s="189"/>
    </row>
    <row r="596" spans="3:5" ht="12.75">
      <c r="C596" s="189"/>
      <c r="D596" s="189"/>
      <c r="E596" s="189"/>
    </row>
    <row r="598" spans="3:5" ht="12.75">
      <c r="C598" s="189"/>
      <c r="D598" s="189"/>
      <c r="E598" s="189"/>
    </row>
    <row r="599" spans="3:5" ht="12.75">
      <c r="C599" s="189"/>
      <c r="D599" s="189"/>
      <c r="E599" s="189"/>
    </row>
    <row r="600" spans="3:5" ht="12.75">
      <c r="C600" s="189"/>
      <c r="D600" s="189"/>
      <c r="E600" s="189"/>
    </row>
    <row r="601" spans="6:9" ht="12.75">
      <c r="F601" s="188"/>
      <c r="G601" s="188"/>
      <c r="I601" s="188"/>
    </row>
    <row r="602" spans="1:3" ht="12.75">
      <c r="A602" s="188"/>
      <c r="B602" s="188"/>
      <c r="C602" s="188"/>
    </row>
    <row r="604" spans="3:5" ht="12.75">
      <c r="C604" s="189"/>
      <c r="D604" s="189"/>
      <c r="E604" s="189"/>
    </row>
    <row r="605" spans="3:5" ht="12.75">
      <c r="C605" s="189"/>
      <c r="D605" s="189"/>
      <c r="E605" s="189"/>
    </row>
    <row r="606" spans="3:5" ht="12.75">
      <c r="C606" s="189"/>
      <c r="D606" s="189"/>
      <c r="E606" s="189"/>
    </row>
    <row r="608" spans="3:5" ht="12.75">
      <c r="C608" s="189"/>
      <c r="D608" s="189"/>
      <c r="E608" s="189"/>
    </row>
    <row r="609" spans="3:5" ht="12.75">
      <c r="C609" s="189"/>
      <c r="D609" s="189"/>
      <c r="E609" s="189"/>
    </row>
    <row r="610" spans="6:9" ht="12.75">
      <c r="F610" s="188"/>
      <c r="G610" s="188"/>
      <c r="I610" s="188"/>
    </row>
    <row r="611" spans="5:9" ht="12.75">
      <c r="E611" s="188"/>
      <c r="F611" s="188"/>
      <c r="G611" s="188"/>
      <c r="I611" s="188"/>
    </row>
    <row r="613" spans="1:3" ht="12.75">
      <c r="A613" s="188"/>
      <c r="B613" s="188"/>
      <c r="C613" s="188"/>
    </row>
    <row r="614" spans="1:3" ht="12.75">
      <c r="A614" s="188"/>
      <c r="B614" s="188"/>
      <c r="C614" s="188"/>
    </row>
    <row r="616" spans="3:5" ht="12.75">
      <c r="C616" s="189"/>
      <c r="D616" s="189"/>
      <c r="E616" s="189"/>
    </row>
    <row r="617" spans="3:5" ht="12.75">
      <c r="C617" s="189"/>
      <c r="D617" s="189"/>
      <c r="E617" s="189"/>
    </row>
    <row r="619" spans="3:5" ht="12.75">
      <c r="C619" s="189"/>
      <c r="D619" s="189"/>
      <c r="E619" s="189"/>
    </row>
    <row r="620" spans="3:5" ht="12.75">
      <c r="C620" s="189"/>
      <c r="D620" s="189"/>
      <c r="E620" s="189"/>
    </row>
    <row r="622" spans="6:9" ht="12.75">
      <c r="F622" s="188"/>
      <c r="G622" s="188"/>
      <c r="I622" s="188"/>
    </row>
    <row r="623" spans="1:3" ht="12.75">
      <c r="A623" s="188"/>
      <c r="B623" s="188"/>
      <c r="C623" s="188"/>
    </row>
    <row r="625" spans="3:5" ht="12.75">
      <c r="C625" s="189"/>
      <c r="D625" s="189"/>
      <c r="E625" s="189"/>
    </row>
    <row r="626" spans="3:5" ht="12.75">
      <c r="C626" s="189"/>
      <c r="D626" s="189"/>
      <c r="E626" s="189"/>
    </row>
    <row r="628" spans="3:5" ht="12.75">
      <c r="C628" s="189"/>
      <c r="D628" s="189"/>
      <c r="E628" s="189"/>
    </row>
    <row r="629" spans="3:5" ht="12.75">
      <c r="C629" s="189"/>
      <c r="D629" s="189"/>
      <c r="E629" s="189"/>
    </row>
    <row r="631" spans="3:5" ht="12.75">
      <c r="C631" s="189"/>
      <c r="D631" s="189"/>
      <c r="E631" s="189"/>
    </row>
    <row r="632" spans="3:5" ht="12.75">
      <c r="C632" s="189"/>
      <c r="D632" s="189"/>
      <c r="E632" s="189"/>
    </row>
    <row r="635" spans="3:5" ht="12.75">
      <c r="C635" s="189"/>
      <c r="D635" s="189"/>
      <c r="E635" s="189"/>
    </row>
    <row r="636" spans="3:5" ht="12.75">
      <c r="C636" s="189"/>
      <c r="D636" s="189"/>
      <c r="E636" s="189"/>
    </row>
    <row r="642" spans="6:9" ht="12.75">
      <c r="F642" s="188"/>
      <c r="G642" s="188"/>
      <c r="I642" s="188"/>
    </row>
    <row r="643" spans="5:9" ht="12.75">
      <c r="E643" s="188"/>
      <c r="F643" s="188"/>
      <c r="G643" s="188"/>
      <c r="I643" s="188"/>
    </row>
    <row r="645" spans="1:3" ht="12.75">
      <c r="A645" s="188"/>
      <c r="B645" s="188"/>
      <c r="C645" s="188"/>
    </row>
    <row r="646" spans="1:3" ht="12.75">
      <c r="A646" s="188"/>
      <c r="B646" s="188"/>
      <c r="C646" s="188"/>
    </row>
    <row r="648" spans="3:5" ht="12.75">
      <c r="C648" s="189"/>
      <c r="D648" s="189"/>
      <c r="E648" s="189"/>
    </row>
    <row r="649" spans="3:5" ht="12.75">
      <c r="C649" s="189"/>
      <c r="D649" s="189"/>
      <c r="E649" s="189"/>
    </row>
    <row r="650" spans="3:5" ht="12.75">
      <c r="C650" s="189"/>
      <c r="D650" s="189"/>
      <c r="E650" s="189"/>
    </row>
    <row r="651" spans="3:5" ht="12.75">
      <c r="C651" s="189"/>
      <c r="D651" s="189"/>
      <c r="E651" s="189"/>
    </row>
    <row r="653" spans="3:5" ht="12.75">
      <c r="C653" s="189"/>
      <c r="D653" s="189"/>
      <c r="E653" s="189"/>
    </row>
    <row r="654" spans="3:5" ht="12.75">
      <c r="C654" s="189"/>
      <c r="D654" s="189"/>
      <c r="E654" s="189"/>
    </row>
    <row r="656" spans="3:5" ht="12.75">
      <c r="C656" s="189"/>
      <c r="D656" s="189"/>
      <c r="E656" s="189"/>
    </row>
    <row r="657" spans="3:5" ht="12.75">
      <c r="C657" s="189"/>
      <c r="D657" s="189"/>
      <c r="E657" s="189"/>
    </row>
    <row r="659" spans="3:5" ht="12.75">
      <c r="C659" s="189"/>
      <c r="D659" s="189"/>
      <c r="E659" s="189"/>
    </row>
    <row r="660" spans="3:5" ht="12.75">
      <c r="C660" s="189"/>
      <c r="D660" s="189"/>
      <c r="E660" s="189"/>
    </row>
    <row r="664" spans="3:5" ht="12.75">
      <c r="C664" s="189"/>
      <c r="D664" s="189"/>
      <c r="E664" s="189"/>
    </row>
    <row r="665" spans="3:5" ht="12.75">
      <c r="C665" s="189"/>
      <c r="D665" s="189"/>
      <c r="E665" s="189"/>
    </row>
    <row r="667" spans="3:5" ht="12.75">
      <c r="C667" s="189"/>
      <c r="D667" s="189"/>
      <c r="E667" s="189"/>
    </row>
    <row r="668" spans="3:5" ht="12.75">
      <c r="C668" s="189"/>
      <c r="D668" s="189"/>
      <c r="E668" s="189"/>
    </row>
    <row r="670" spans="3:5" ht="12.75">
      <c r="C670" s="189"/>
      <c r="D670" s="189"/>
      <c r="E670" s="189"/>
    </row>
    <row r="671" spans="3:5" ht="12.75">
      <c r="C671" s="189"/>
      <c r="D671" s="189"/>
      <c r="E671" s="189"/>
    </row>
    <row r="673" spans="3:5" ht="12.75">
      <c r="C673" s="189"/>
      <c r="D673" s="189"/>
      <c r="E673" s="189"/>
    </row>
    <row r="674" spans="3:5" ht="12.75">
      <c r="C674" s="189"/>
      <c r="D674" s="189"/>
      <c r="E674" s="189"/>
    </row>
    <row r="676" spans="3:5" ht="12.75">
      <c r="C676" s="189"/>
      <c r="D676" s="189"/>
      <c r="E676" s="189"/>
    </row>
    <row r="677" spans="3:5" ht="12.75">
      <c r="C677" s="189"/>
      <c r="D677" s="190"/>
      <c r="E677" s="189"/>
    </row>
    <row r="679" spans="3:5" ht="12.75">
      <c r="C679" s="189"/>
      <c r="D679" s="189"/>
      <c r="E679" s="189"/>
    </row>
    <row r="680" spans="3:5" ht="12.75">
      <c r="C680" s="189"/>
      <c r="D680" s="189"/>
      <c r="E680" s="189"/>
    </row>
    <row r="681" spans="3:5" ht="12.75">
      <c r="C681" s="189"/>
      <c r="D681" s="189"/>
      <c r="E681" s="189"/>
    </row>
    <row r="683" spans="3:5" ht="12.75">
      <c r="C683" s="189"/>
      <c r="D683" s="189"/>
      <c r="E683" s="189"/>
    </row>
    <row r="684" spans="3:5" ht="12.75">
      <c r="C684" s="189"/>
      <c r="D684" s="189"/>
      <c r="E684" s="189"/>
    </row>
    <row r="686" spans="3:5" ht="12.75">
      <c r="C686" s="189"/>
      <c r="D686" s="189"/>
      <c r="E686" s="189"/>
    </row>
    <row r="687" spans="3:5" ht="12.75">
      <c r="C687" s="189"/>
      <c r="D687" s="189"/>
      <c r="E687" s="189"/>
    </row>
    <row r="691" spans="6:9" ht="12.75">
      <c r="F691" s="188"/>
      <c r="G691" s="188"/>
      <c r="I691" s="188"/>
    </row>
    <row r="692" spans="1:3" ht="12.75">
      <c r="A692" s="188"/>
      <c r="B692" s="188"/>
      <c r="C692" s="188"/>
    </row>
    <row r="694" spans="6:9" ht="12.75">
      <c r="F694" s="188"/>
      <c r="G694" s="188"/>
      <c r="I694" s="188"/>
    </row>
    <row r="695" spans="1:3" ht="12.75">
      <c r="A695" s="188"/>
      <c r="B695" s="188"/>
      <c r="C695" s="188"/>
    </row>
    <row r="697" spans="3:5" ht="12.75">
      <c r="C697" s="189"/>
      <c r="D697" s="189"/>
      <c r="E697" s="189"/>
    </row>
    <row r="698" spans="3:5" ht="12.75">
      <c r="C698" s="189"/>
      <c r="D698" s="189"/>
      <c r="E698" s="189"/>
    </row>
    <row r="699" spans="3:5" ht="12.75">
      <c r="C699" s="189"/>
      <c r="D699" s="189"/>
      <c r="E699" s="189"/>
    </row>
    <row r="701" spans="3:5" ht="12.75">
      <c r="C701" s="189"/>
      <c r="D701" s="189"/>
      <c r="E701" s="189"/>
    </row>
    <row r="702" spans="3:5" ht="12.75">
      <c r="C702" s="189"/>
      <c r="D702" s="189"/>
      <c r="E702" s="189"/>
    </row>
    <row r="703" spans="3:5" ht="12.75">
      <c r="C703" s="189"/>
      <c r="D703" s="189"/>
      <c r="E703" s="189"/>
    </row>
    <row r="704" spans="3:5" ht="12.75">
      <c r="C704" s="189"/>
      <c r="D704" s="189"/>
      <c r="E704" s="189"/>
    </row>
    <row r="706" spans="3:5" ht="12.75">
      <c r="C706" s="189"/>
      <c r="D706" s="189"/>
      <c r="E706" s="189"/>
    </row>
    <row r="707" spans="3:5" ht="12.75">
      <c r="C707" s="189"/>
      <c r="D707" s="189"/>
      <c r="E707" s="189"/>
    </row>
    <row r="709" spans="3:5" ht="12.75">
      <c r="C709" s="189"/>
      <c r="D709" s="189"/>
      <c r="E709" s="189"/>
    </row>
    <row r="710" spans="3:5" ht="12.75">
      <c r="C710" s="189"/>
      <c r="D710" s="189"/>
      <c r="E710" s="189"/>
    </row>
    <row r="712" spans="3:5" ht="12.75">
      <c r="C712" s="189"/>
      <c r="D712" s="189"/>
      <c r="E712" s="189"/>
    </row>
    <row r="713" spans="3:5" ht="12.75">
      <c r="C713" s="189"/>
      <c r="D713" s="189"/>
      <c r="E713" s="189"/>
    </row>
    <row r="715" spans="3:5" ht="12.75">
      <c r="C715" s="189"/>
      <c r="D715" s="189"/>
      <c r="E715" s="189"/>
    </row>
    <row r="716" spans="3:5" ht="12.75">
      <c r="C716" s="189"/>
      <c r="D716" s="189"/>
      <c r="E716" s="189"/>
    </row>
    <row r="718" spans="3:5" ht="12.75">
      <c r="C718" s="189"/>
      <c r="D718" s="189"/>
      <c r="E718" s="189"/>
    </row>
    <row r="719" spans="3:5" ht="12.75">
      <c r="C719" s="189"/>
      <c r="D719" s="189"/>
      <c r="E719" s="189"/>
    </row>
    <row r="724" spans="3:5" ht="12.75">
      <c r="C724" s="189"/>
      <c r="D724" s="189"/>
      <c r="E724" s="189"/>
    </row>
    <row r="725" spans="3:5" ht="12.75">
      <c r="C725" s="189"/>
      <c r="D725" s="189"/>
      <c r="E725" s="189"/>
    </row>
    <row r="727" spans="6:9" ht="12.75">
      <c r="F727" s="188"/>
      <c r="G727" s="188"/>
      <c r="I727" s="188"/>
    </row>
    <row r="728" spans="5:9" ht="12.75">
      <c r="E728" s="188"/>
      <c r="F728" s="188"/>
      <c r="G728" s="188"/>
      <c r="I728" s="188"/>
    </row>
    <row r="730" spans="1:3" ht="12.75">
      <c r="A730" s="188"/>
      <c r="B730" s="188"/>
      <c r="C730" s="188"/>
    </row>
    <row r="731" spans="1:3" ht="12.75">
      <c r="A731" s="188"/>
      <c r="B731" s="188"/>
      <c r="C731" s="188"/>
    </row>
    <row r="733" spans="3:5" ht="12.75">
      <c r="C733" s="189"/>
      <c r="D733" s="189"/>
      <c r="E733" s="189"/>
    </row>
    <row r="734" spans="3:5" ht="12.75">
      <c r="C734" s="189"/>
      <c r="D734" s="189"/>
      <c r="E734" s="189"/>
    </row>
    <row r="735" spans="3:5" ht="12.75">
      <c r="C735" s="189"/>
      <c r="D735" s="189"/>
      <c r="E735" s="189"/>
    </row>
    <row r="737" spans="3:5" ht="12.75">
      <c r="C737" s="189"/>
      <c r="D737" s="189"/>
      <c r="E737" s="189"/>
    </row>
    <row r="738" spans="3:5" ht="12.75">
      <c r="C738" s="189"/>
      <c r="D738" s="189"/>
      <c r="E738" s="189"/>
    </row>
    <row r="740" spans="3:5" ht="12.75">
      <c r="C740" s="189"/>
      <c r="D740" s="189"/>
      <c r="E740" s="189"/>
    </row>
    <row r="741" spans="3:5" ht="12.75">
      <c r="C741" s="189"/>
      <c r="D741" s="189"/>
      <c r="E741" s="189"/>
    </row>
    <row r="744" spans="3:5" ht="12.75">
      <c r="C744" s="189"/>
      <c r="D744" s="189"/>
      <c r="E744" s="189"/>
    </row>
    <row r="745" spans="3:5" ht="12.75">
      <c r="C745" s="189"/>
      <c r="D745" s="189"/>
      <c r="E745" s="189"/>
    </row>
    <row r="747" spans="3:5" ht="12.75">
      <c r="C747" s="189"/>
      <c r="D747" s="189"/>
      <c r="E747" s="189"/>
    </row>
    <row r="748" spans="3:5" ht="12.75">
      <c r="C748" s="189"/>
      <c r="D748" s="189"/>
      <c r="E748" s="189"/>
    </row>
    <row r="749" spans="6:9" ht="12.75">
      <c r="F749" s="188"/>
      <c r="G749" s="188"/>
      <c r="I749" s="188"/>
    </row>
    <row r="750" spans="1:3" ht="12.75">
      <c r="A750" s="188"/>
      <c r="B750" s="188"/>
      <c r="C750" s="188"/>
    </row>
    <row r="752" spans="6:9" ht="12.75">
      <c r="F752" s="188"/>
      <c r="G752" s="188"/>
      <c r="I752" s="188"/>
    </row>
    <row r="753" spans="1:3" ht="12.75">
      <c r="A753" s="188"/>
      <c r="B753" s="188"/>
      <c r="C753" s="188"/>
    </row>
    <row r="755" spans="3:5" ht="12.75">
      <c r="C755" s="189"/>
      <c r="D755" s="189"/>
      <c r="E755" s="189"/>
    </row>
    <row r="756" spans="3:5" ht="12.75">
      <c r="C756" s="189"/>
      <c r="D756" s="189"/>
      <c r="E756" s="189"/>
    </row>
    <row r="760" spans="3:5" ht="12.75">
      <c r="C760" s="189"/>
      <c r="D760" s="189"/>
      <c r="E760" s="189"/>
    </row>
    <row r="761" spans="3:5" ht="12.75">
      <c r="C761" s="189"/>
      <c r="D761" s="189"/>
      <c r="E761" s="189"/>
    </row>
    <row r="762" spans="3:5" ht="12.75">
      <c r="C762" s="189"/>
      <c r="D762" s="189"/>
      <c r="E762" s="189"/>
    </row>
    <row r="763" spans="3:5" ht="12.75">
      <c r="C763" s="189"/>
      <c r="D763" s="189"/>
      <c r="E763" s="189"/>
    </row>
    <row r="764" spans="3:5" ht="12.75">
      <c r="C764" s="189"/>
      <c r="D764" s="189"/>
      <c r="E764" s="189"/>
    </row>
    <row r="765" spans="6:9" ht="12.75">
      <c r="F765" s="188"/>
      <c r="G765" s="188"/>
      <c r="I765" s="188"/>
    </row>
    <row r="766" spans="5:9" ht="12.75">
      <c r="E766" s="188"/>
      <c r="F766" s="188"/>
      <c r="G766" s="188"/>
      <c r="I766" s="188"/>
    </row>
    <row r="768" spans="1:3" ht="12.75">
      <c r="A768" s="188"/>
      <c r="B768" s="188"/>
      <c r="C768" s="188"/>
    </row>
    <row r="769" spans="1:3" ht="12.75">
      <c r="A769" s="188"/>
      <c r="B769" s="188"/>
      <c r="C769" s="188"/>
    </row>
    <row r="771" spans="3:5" ht="12.75">
      <c r="C771" s="189"/>
      <c r="D771" s="189"/>
      <c r="E771" s="189"/>
    </row>
    <row r="772" spans="3:5" ht="12.75">
      <c r="C772" s="189"/>
      <c r="D772" s="189"/>
      <c r="E772" s="189"/>
    </row>
    <row r="773" spans="3:5" ht="12.75">
      <c r="C773" s="189"/>
      <c r="D773" s="189"/>
      <c r="E773" s="189"/>
    </row>
    <row r="774" spans="3:5" ht="12.75">
      <c r="C774" s="189"/>
      <c r="D774" s="189"/>
      <c r="E774" s="189"/>
    </row>
    <row r="775" spans="3:5" ht="12.75">
      <c r="C775" s="189"/>
      <c r="D775" s="189"/>
      <c r="E775" s="189"/>
    </row>
    <row r="782" spans="6:9" ht="12.75">
      <c r="F782" s="188"/>
      <c r="G782" s="188"/>
      <c r="I782" s="188"/>
    </row>
    <row r="783" spans="1:3" ht="12.75">
      <c r="A783" s="188"/>
      <c r="B783" s="188"/>
      <c r="C783" s="188"/>
    </row>
    <row r="785" spans="6:9" ht="12.75">
      <c r="F785" s="188"/>
      <c r="G785" s="188"/>
      <c r="I785" s="188"/>
    </row>
    <row r="786" spans="1:3" ht="12.75">
      <c r="A786" s="188"/>
      <c r="B786" s="188"/>
      <c r="C786" s="188"/>
    </row>
    <row r="791" spans="3:5" ht="12.75">
      <c r="C791" s="189"/>
      <c r="D791" s="189"/>
      <c r="E791" s="189"/>
    </row>
    <row r="792" spans="3:5" ht="12.75">
      <c r="C792" s="189"/>
      <c r="D792" s="189"/>
      <c r="E792" s="189"/>
    </row>
    <row r="794" spans="3:5" ht="12.75">
      <c r="C794" s="189"/>
      <c r="D794" s="189"/>
      <c r="E794" s="189"/>
    </row>
    <row r="795" spans="3:5" ht="12.75">
      <c r="C795" s="189"/>
      <c r="D795" s="189"/>
      <c r="E795" s="189"/>
    </row>
    <row r="797" spans="6:9" ht="12.75">
      <c r="F797" s="188"/>
      <c r="G797" s="188"/>
      <c r="I797" s="188"/>
    </row>
    <row r="798" spans="5:9" ht="12.75">
      <c r="E798" s="188"/>
      <c r="F798" s="188"/>
      <c r="G798" s="188"/>
      <c r="I798" s="188"/>
    </row>
    <row r="800" spans="1:3" ht="12.75">
      <c r="A800" s="188"/>
      <c r="B800" s="188"/>
      <c r="C800" s="188"/>
    </row>
    <row r="801" spans="1:3" ht="12.75">
      <c r="A801" s="188"/>
      <c r="B801" s="188"/>
      <c r="C801" s="188"/>
    </row>
    <row r="803" spans="6:9" ht="12.75">
      <c r="F803" s="188"/>
      <c r="G803" s="188"/>
      <c r="I803" s="188"/>
    </row>
    <row r="804" spans="1:3" ht="12.75">
      <c r="A804" s="188"/>
      <c r="B804" s="188"/>
      <c r="C804" s="188"/>
    </row>
    <row r="806" spans="3:5" ht="12.75">
      <c r="C806" s="189"/>
      <c r="D806" s="189"/>
      <c r="E806" s="189"/>
    </row>
    <row r="807" spans="3:5" ht="12.75">
      <c r="C807" s="189"/>
      <c r="D807" s="189"/>
      <c r="E807" s="189"/>
    </row>
    <row r="808" spans="3:5" ht="12.75">
      <c r="C808" s="189"/>
      <c r="D808" s="189"/>
      <c r="E808" s="189"/>
    </row>
    <row r="809" spans="3:5" ht="12.75">
      <c r="C809" s="189"/>
      <c r="D809" s="189"/>
      <c r="E809" s="189"/>
    </row>
    <row r="810" spans="6:9" ht="12.75">
      <c r="F810" s="188"/>
      <c r="G810" s="188"/>
      <c r="I810" s="188"/>
    </row>
    <row r="811" spans="5:9" ht="12.75">
      <c r="E811" s="188"/>
      <c r="F811" s="188"/>
      <c r="G811" s="188"/>
      <c r="I811" s="188"/>
    </row>
    <row r="813" spans="1:3" ht="12.75">
      <c r="A813" s="188"/>
      <c r="B813" s="188"/>
      <c r="C813" s="188"/>
    </row>
    <row r="814" spans="1:3" ht="12.75">
      <c r="A814" s="188"/>
      <c r="B814" s="188"/>
      <c r="C814" s="188"/>
    </row>
    <row r="818" spans="6:9" ht="12.75">
      <c r="F818" s="188"/>
      <c r="G818" s="188"/>
      <c r="I818" s="188"/>
    </row>
    <row r="819" spans="5:9" ht="12.75">
      <c r="E819" s="188"/>
      <c r="F819" s="188"/>
      <c r="G819" s="188"/>
      <c r="I819" s="188"/>
    </row>
    <row r="821" spans="1:3" ht="12.75">
      <c r="A821" s="188"/>
      <c r="B821" s="188"/>
      <c r="C821" s="188"/>
    </row>
    <row r="822" spans="1:3" ht="12.75">
      <c r="A822" s="188"/>
      <c r="B822" s="188"/>
      <c r="C822" s="188"/>
    </row>
    <row r="824" spans="3:5" ht="12.75">
      <c r="C824" s="189"/>
      <c r="D824" s="189"/>
      <c r="E824" s="189"/>
    </row>
    <row r="825" spans="3:5" ht="12.75">
      <c r="C825" s="189"/>
      <c r="D825" s="189"/>
      <c r="E825" s="189"/>
    </row>
    <row r="826" spans="3:5" ht="12.75">
      <c r="C826" s="189"/>
      <c r="D826" s="189"/>
      <c r="E826" s="189"/>
    </row>
    <row r="828" spans="3:5" ht="12.75">
      <c r="C828" s="189"/>
      <c r="D828" s="189"/>
      <c r="E828" s="189"/>
    </row>
    <row r="829" spans="3:5" ht="12.75">
      <c r="C829" s="189"/>
      <c r="D829" s="189"/>
      <c r="E829" s="189"/>
    </row>
    <row r="830" spans="3:5" ht="12.75">
      <c r="C830" s="189"/>
      <c r="D830" s="189"/>
      <c r="E830" s="189"/>
    </row>
    <row r="832" spans="3:5" ht="12.75">
      <c r="C832" s="189"/>
      <c r="D832" s="189"/>
      <c r="E832" s="189"/>
    </row>
    <row r="833" spans="3:5" ht="12.75">
      <c r="C833" s="189"/>
      <c r="D833" s="189"/>
      <c r="E833" s="189"/>
    </row>
    <row r="835" spans="3:5" ht="12.75">
      <c r="C835" s="189"/>
      <c r="D835" s="189"/>
      <c r="E835" s="189"/>
    </row>
    <row r="836" spans="3:5" ht="12.75">
      <c r="C836" s="189"/>
      <c r="D836" s="189"/>
      <c r="E836" s="189"/>
    </row>
    <row r="837" spans="3:5" ht="12.75">
      <c r="C837" s="189"/>
      <c r="D837" s="189"/>
      <c r="E837" s="189"/>
    </row>
    <row r="838" spans="6:9" ht="12.75">
      <c r="F838" s="188"/>
      <c r="G838" s="188"/>
      <c r="I838" s="188"/>
    </row>
    <row r="839" spans="5:9" ht="12.75">
      <c r="E839" s="188"/>
      <c r="F839" s="188"/>
      <c r="G839" s="188"/>
      <c r="I839" s="188"/>
    </row>
    <row r="841" spans="1:3" ht="12.75">
      <c r="A841" s="188"/>
      <c r="B841" s="188"/>
      <c r="C841" s="188"/>
    </row>
    <row r="842" spans="1:3" ht="12.75">
      <c r="A842" s="188"/>
      <c r="B842" s="188"/>
      <c r="C842" s="188"/>
    </row>
    <row r="844" spans="3:5" ht="12.75">
      <c r="C844" s="189"/>
      <c r="D844" s="189"/>
      <c r="E844" s="189"/>
    </row>
    <row r="845" spans="3:5" ht="12.75">
      <c r="C845" s="189"/>
      <c r="D845" s="189"/>
      <c r="E845" s="189"/>
    </row>
    <row r="846" spans="3:5" ht="12.75">
      <c r="C846" s="189"/>
      <c r="D846" s="189"/>
      <c r="E846" s="189"/>
    </row>
    <row r="847" spans="3:5" ht="12.75">
      <c r="C847" s="189"/>
      <c r="D847" s="189"/>
      <c r="E847" s="189"/>
    </row>
    <row r="849" spans="3:5" ht="12.75">
      <c r="C849" s="189"/>
      <c r="D849" s="189"/>
      <c r="E849" s="189"/>
    </row>
    <row r="850" spans="3:5" ht="12.75">
      <c r="C850" s="189"/>
      <c r="D850" s="189"/>
      <c r="E850" s="189"/>
    </row>
    <row r="851" spans="3:5" ht="12.75">
      <c r="C851" s="189"/>
      <c r="D851" s="189"/>
      <c r="E851" s="189"/>
    </row>
    <row r="853" spans="6:9" ht="12.75">
      <c r="F853" s="188"/>
      <c r="G853" s="188"/>
      <c r="I853" s="188"/>
    </row>
    <row r="854" spans="5:9" ht="12.75">
      <c r="E854" s="188"/>
      <c r="F854" s="188"/>
      <c r="G854" s="188"/>
      <c r="I854" s="188"/>
    </row>
    <row r="858" ht="12.75">
      <c r="A858" s="188"/>
    </row>
    <row r="859" spans="1:3" ht="12.75">
      <c r="A859" s="188"/>
      <c r="B859" s="188"/>
      <c r="C859" s="188"/>
    </row>
    <row r="860" spans="1:3" ht="12.75">
      <c r="A860" s="188"/>
      <c r="B860" s="188"/>
      <c r="C860" s="188"/>
    </row>
    <row r="862" spans="3:5" ht="12.75">
      <c r="C862" s="189"/>
      <c r="D862" s="189"/>
      <c r="E862" s="189"/>
    </row>
    <row r="863" spans="3:5" ht="12.75">
      <c r="C863" s="189"/>
      <c r="D863" s="189"/>
      <c r="E863" s="189"/>
    </row>
    <row r="864" spans="6:9" ht="12.75">
      <c r="F864" s="188"/>
      <c r="G864" s="188"/>
      <c r="I864" s="188"/>
    </row>
    <row r="865" spans="1:3" ht="12.75">
      <c r="A865" s="188"/>
      <c r="B865" s="188"/>
      <c r="C865" s="188"/>
    </row>
    <row r="867" spans="6:9" ht="12.75">
      <c r="F867" s="188"/>
      <c r="G867" s="188"/>
      <c r="I867" s="188"/>
    </row>
    <row r="868" spans="1:3" ht="12.75">
      <c r="A868" s="188"/>
      <c r="B868" s="188"/>
      <c r="C868" s="188"/>
    </row>
    <row r="870" spans="3:5" ht="12.75">
      <c r="C870" s="189"/>
      <c r="D870" s="189"/>
      <c r="E870" s="189"/>
    </row>
    <row r="871" spans="3:5" ht="12.75">
      <c r="C871" s="189"/>
      <c r="D871" s="189"/>
      <c r="E871" s="189"/>
    </row>
    <row r="872" spans="6:9" ht="12.75">
      <c r="F872" s="188"/>
      <c r="G872" s="188"/>
      <c r="I872" s="188"/>
    </row>
    <row r="873" spans="5:9" ht="12.75">
      <c r="E873" s="188"/>
      <c r="F873" s="188"/>
      <c r="G873" s="188"/>
      <c r="I873" s="188"/>
    </row>
    <row r="874" spans="5:9" ht="12.75">
      <c r="E874" s="188"/>
      <c r="G874" s="188"/>
      <c r="I874" s="188"/>
    </row>
    <row r="876" spans="1:3" ht="12.75">
      <c r="A876" s="188"/>
      <c r="B876" s="188"/>
      <c r="C876" s="188"/>
    </row>
    <row r="877" spans="1:3" ht="12.75">
      <c r="A877" s="188"/>
      <c r="B877" s="188"/>
      <c r="C877" s="188"/>
    </row>
    <row r="879" spans="3:5" ht="12.75">
      <c r="C879" s="189"/>
      <c r="D879" s="189"/>
      <c r="E879" s="189"/>
    </row>
    <row r="880" spans="3:5" ht="12.75">
      <c r="C880" s="189"/>
      <c r="D880" s="189"/>
      <c r="E880" s="189"/>
    </row>
    <row r="881" spans="6:9" ht="12.75">
      <c r="F881" s="188"/>
      <c r="G881" s="188"/>
      <c r="I881" s="188"/>
    </row>
    <row r="882" spans="1:3" ht="12.75">
      <c r="A882" s="188"/>
      <c r="B882" s="188"/>
      <c r="C882" s="188"/>
    </row>
    <row r="884" spans="6:9" ht="12.75">
      <c r="F884" s="188"/>
      <c r="G884" s="188"/>
      <c r="I884" s="188"/>
    </row>
    <row r="885" spans="1:3" ht="12.75">
      <c r="A885" s="188"/>
      <c r="B885" s="188"/>
      <c r="C885" s="188"/>
    </row>
    <row r="887" spans="6:9" ht="12.75">
      <c r="F887" s="188"/>
      <c r="G887" s="188"/>
      <c r="I887" s="188"/>
    </row>
    <row r="888" spans="5:9" ht="12.75">
      <c r="E888" s="188"/>
      <c r="F888" s="188"/>
      <c r="G888" s="188"/>
      <c r="I888" s="188"/>
    </row>
    <row r="889" spans="5:9" ht="12.75">
      <c r="E889" s="188"/>
      <c r="G889" s="188"/>
      <c r="I889" s="188"/>
    </row>
    <row r="891" spans="5:9" ht="12.75">
      <c r="E891" s="188"/>
      <c r="G891" s="188"/>
      <c r="I891" s="188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stomatolog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Přemek Landa</dc:creator>
  <cp:keywords/>
  <dc:description/>
  <cp:lastModifiedBy>Přemek Landa</cp:lastModifiedBy>
  <dcterms:created xsi:type="dcterms:W3CDTF">2007-09-17T09:40:34Z</dcterms:created>
  <dcterms:modified xsi:type="dcterms:W3CDTF">2016-12-20T09:12:05Z</dcterms:modified>
  <cp:category/>
  <cp:version/>
  <cp:contentType/>
  <cp:contentStatus/>
</cp:coreProperties>
</file>