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5115" windowWidth="20730" windowHeight="5145" tabRatio="903"/>
  </bookViews>
  <sheets>
    <sheet name="Základní údaje" sheetId="1" r:id="rId1"/>
    <sheet name="Živel" sheetId="4" r:id="rId2"/>
    <sheet name="Přerušení provozu" sheetId="13" r:id="rId3"/>
    <sheet name="Krádež" sheetId="5" r:id="rId4"/>
    <sheet name="Stroje" sheetId="6" r:id="rId5"/>
    <sheet name="Elektronika" sheetId="15" r:id="rId6"/>
    <sheet name="Odpovědnost" sheetId="10" r:id="rId7"/>
  </sheets>
  <definedNames>
    <definedName name="_xlnm.Print_Area" localSheetId="5">Elektronika!$A$1:$J$36</definedName>
    <definedName name="_xlnm.Print_Area" localSheetId="3">Krádež!$A$1:$I$44</definedName>
    <definedName name="_xlnm.Print_Area" localSheetId="6">Odpovědnost!$A$1:$G$33</definedName>
    <definedName name="_xlnm.Print_Area" localSheetId="2">'Přerušení provozu'!$A$1:$H$7</definedName>
    <definedName name="_xlnm.Print_Area" localSheetId="4">Stroje!$A$1:$J$25</definedName>
    <definedName name="_xlnm.Print_Area" localSheetId="0">'Základní údaje'!$A$1:$C$25</definedName>
    <definedName name="_xlnm.Print_Area" localSheetId="1">Živel!$A$1:$M$41</definedName>
  </definedNames>
  <calcPr calcId="125725"/>
</workbook>
</file>

<file path=xl/calcChain.xml><?xml version="1.0" encoding="utf-8"?>
<calcChain xmlns="http://schemas.openxmlformats.org/spreadsheetml/2006/main">
  <c r="G14" i="4"/>
  <c r="E12" i="10"/>
  <c r="E13"/>
  <c r="E6"/>
  <c r="G10" i="5"/>
  <c r="G7"/>
  <c r="E3" i="1"/>
  <c r="F3" s="1"/>
  <c r="E2"/>
  <c r="F2" s="1"/>
  <c r="I21" i="15"/>
  <c r="E8" i="1" s="1"/>
  <c r="F8" s="1"/>
  <c r="H20" i="15"/>
  <c r="H19"/>
  <c r="H18"/>
  <c r="H17"/>
  <c r="H16"/>
  <c r="H15"/>
  <c r="H14"/>
  <c r="H13"/>
  <c r="H12"/>
  <c r="H11"/>
  <c r="H10"/>
  <c r="H9"/>
  <c r="H8"/>
  <c r="H7"/>
  <c r="H6"/>
  <c r="H5"/>
  <c r="H4"/>
  <c r="H3"/>
  <c r="A1"/>
  <c r="E14" i="1"/>
  <c r="F14" s="1"/>
  <c r="A1" i="5"/>
  <c r="H23"/>
  <c r="G4"/>
  <c r="G5"/>
  <c r="G6"/>
  <c r="G8"/>
  <c r="G9"/>
  <c r="G11"/>
  <c r="G12"/>
  <c r="G13"/>
  <c r="G14"/>
  <c r="G15"/>
  <c r="G16"/>
  <c r="G17"/>
  <c r="G18"/>
  <c r="G19"/>
  <c r="G20"/>
  <c r="G21"/>
  <c r="G22"/>
  <c r="G3"/>
  <c r="A1" i="10"/>
  <c r="F16"/>
  <c r="E4"/>
  <c r="E5"/>
  <c r="E7"/>
  <c r="E8"/>
  <c r="E9"/>
  <c r="E10"/>
  <c r="E11"/>
  <c r="E14"/>
  <c r="E15"/>
  <c r="E3"/>
  <c r="A1" i="13"/>
  <c r="G4"/>
  <c r="F3"/>
  <c r="E11" i="1"/>
  <c r="F11" s="1"/>
  <c r="A1" i="6"/>
  <c r="I21"/>
  <c r="E7" i="1" s="1"/>
  <c r="H4" i="6"/>
  <c r="H5"/>
  <c r="H6"/>
  <c r="H7"/>
  <c r="H8"/>
  <c r="H9"/>
  <c r="H10"/>
  <c r="H11"/>
  <c r="H12"/>
  <c r="H13"/>
  <c r="H14"/>
  <c r="H15"/>
  <c r="H16"/>
  <c r="H17"/>
  <c r="H18"/>
  <c r="H19"/>
  <c r="H20"/>
  <c r="H3"/>
  <c r="E5" i="1"/>
  <c r="F5" s="1"/>
  <c r="E6"/>
  <c r="F6" s="1"/>
  <c r="E9"/>
  <c r="F9" s="1"/>
  <c r="E10"/>
  <c r="F10" s="1"/>
  <c r="E12"/>
  <c r="F12" s="1"/>
  <c r="H22" i="4"/>
  <c r="E4" i="1"/>
  <c r="F4" s="1"/>
  <c r="E13"/>
  <c r="F13" s="1"/>
  <c r="A1" i="4"/>
  <c r="G4"/>
  <c r="G5"/>
  <c r="G6"/>
  <c r="G7"/>
  <c r="G8"/>
  <c r="G9"/>
  <c r="G10"/>
  <c r="G11"/>
  <c r="G12"/>
  <c r="G13"/>
  <c r="G15"/>
  <c r="G16"/>
  <c r="G17"/>
  <c r="G18"/>
  <c r="G19"/>
  <c r="G20"/>
  <c r="G21"/>
  <c r="G3"/>
  <c r="F7" i="1" l="1"/>
  <c r="E15"/>
  <c r="F15"/>
</calcChain>
</file>

<file path=xl/sharedStrings.xml><?xml version="1.0" encoding="utf-8"?>
<sst xmlns="http://schemas.openxmlformats.org/spreadsheetml/2006/main" count="209" uniqueCount="122">
  <si>
    <t>č.</t>
  </si>
  <si>
    <t>Pojištěná věc, soubor</t>
  </si>
  <si>
    <t>Místo poj.</t>
  </si>
  <si>
    <t>Poj. riziko</t>
  </si>
  <si>
    <t>Poj. částka</t>
  </si>
  <si>
    <t>SÚ</t>
  </si>
  <si>
    <t>Sazba</t>
  </si>
  <si>
    <t>Pojistné</t>
  </si>
  <si>
    <t>Pro všechny položky požadujeme pojištění na novou hodnotu, pokud v textu není uvedeno jinak.</t>
  </si>
  <si>
    <t>požár = požár, výbuch, úder blesku, pád letadla</t>
  </si>
  <si>
    <t>vítr = vichřice, krupobití</t>
  </si>
  <si>
    <t>povodeň = povodeň, záplava</t>
  </si>
  <si>
    <t>sesuv = sesuv půdy nebo lavin, zřícení skal, zemin nebo lavin</t>
  </si>
  <si>
    <t>pád předmětů = pád stromů, stožárů a jiných předmětů</t>
  </si>
  <si>
    <t>zemětřesení = zemětřesení nad 5. stupeň mezinárodní stupnice</t>
  </si>
  <si>
    <t>tíha sněhu = tíha sněhu nebo námrazy</t>
  </si>
  <si>
    <t>vodovod = škoda vodou z potrubí</t>
  </si>
  <si>
    <t>sdružený živel = 1 + … + 8</t>
  </si>
  <si>
    <t>Zabezp.</t>
  </si>
  <si>
    <t>Pojistná nebezpečí - krádež vloupáním nebo loupežným přepadením</t>
  </si>
  <si>
    <t>Výr. (inv.) č.</t>
  </si>
  <si>
    <t>R.V.</t>
  </si>
  <si>
    <t>Pojistná nebezpečí - strojní rizika</t>
  </si>
  <si>
    <t>Rozsah rizika</t>
  </si>
  <si>
    <t>S</t>
  </si>
  <si>
    <t>POV</t>
  </si>
  <si>
    <t>po slevě (%)</t>
  </si>
  <si>
    <t xml:space="preserve">Pojistné:  </t>
  </si>
  <si>
    <t>Živel</t>
  </si>
  <si>
    <t>Přerušení provozu</t>
  </si>
  <si>
    <t>Krádež</t>
  </si>
  <si>
    <t>Stroje</t>
  </si>
  <si>
    <t>Vozidla</t>
  </si>
  <si>
    <t>Přeprava</t>
  </si>
  <si>
    <t>Odpovědnost</t>
  </si>
  <si>
    <t>Zaměstnanci</t>
  </si>
  <si>
    <t>CELKEM</t>
  </si>
  <si>
    <t>Vztahuje se i na živelní události a na škody vzniklé odcizením.</t>
  </si>
  <si>
    <t>Další místa pojištění:</t>
  </si>
  <si>
    <t>Firma:</t>
  </si>
  <si>
    <t>Zapsaná v OR:</t>
  </si>
  <si>
    <t>IČ:</t>
  </si>
  <si>
    <t>DIČ:</t>
  </si>
  <si>
    <t>Banka:</t>
  </si>
  <si>
    <t>Č. účtu:</t>
  </si>
  <si>
    <t>DPH:</t>
  </si>
  <si>
    <t>Telefon:</t>
  </si>
  <si>
    <t>Fax:</t>
  </si>
  <si>
    <t>Zodp. osoba:</t>
  </si>
  <si>
    <t>E-mail:</t>
  </si>
  <si>
    <t>Adresa B:</t>
  </si>
  <si>
    <t>Kont. osoba:</t>
  </si>
  <si>
    <t>Pozn.:</t>
  </si>
  <si>
    <t>Adresa C:</t>
  </si>
  <si>
    <t>Obecná odpovědnost</t>
  </si>
  <si>
    <t>Odpovědnost za výrobek</t>
  </si>
  <si>
    <t>Náhrady nákladů ZP pro zaměstnance</t>
  </si>
  <si>
    <t>Odpovědnost za cizí věci převzaté k provedení objednané činnosti</t>
  </si>
  <si>
    <t>Odpovědnost za cizí věci převzaté k užívání</t>
  </si>
  <si>
    <t>Adresa A (sídlo):</t>
  </si>
  <si>
    <t>WWW</t>
  </si>
  <si>
    <t>Elektronika</t>
  </si>
  <si>
    <t>D &amp; O</t>
  </si>
  <si>
    <t>Plodiny</t>
  </si>
  <si>
    <t>Zvířata</t>
  </si>
  <si>
    <t>B</t>
  </si>
  <si>
    <t>Město Kostelec nad Orlicí</t>
  </si>
  <si>
    <t>Palackého náměstí 38, Kostelec nad Orlicí, PSČ 517 41</t>
  </si>
  <si>
    <t>Plátce pouze pro vybrané činnosti</t>
  </si>
  <si>
    <t>Všechna místa kde pojištěný vlastní a užívá majetek</t>
  </si>
  <si>
    <t>Vlastní stavební součásti v pronajatých nemovitostech nebo v nemovitostech kde se nacházejí vlastní bytové jednotky</t>
  </si>
  <si>
    <t>1. riziko</t>
  </si>
  <si>
    <t>Vlastní stavební součásti bytových a nebytových jednotek</t>
  </si>
  <si>
    <t>Komunikace, chodníky, veřejné osvětlení, cyklostezky včetně zařízení odpočívadel, svislé i vodorovné dopravní značení, imformační tabule, ostatní venkovní mobiliář a věci umístěné na volném prostranství</t>
  </si>
  <si>
    <t>popř. 1. riziko 20 mil Kč</t>
  </si>
  <si>
    <t>Soubor inženýrských sítí a kanalizace</t>
  </si>
  <si>
    <t>popř. 1. riziko 10 mil Kč</t>
  </si>
  <si>
    <t>Soubor zásob</t>
  </si>
  <si>
    <t>Peníze a hotovost</t>
  </si>
  <si>
    <t>Nepřímý úder blesku, přepětí (ke všem položkám uvedeným výše)</t>
  </si>
  <si>
    <t>Doba ručení je 6  měsíců.</t>
  </si>
  <si>
    <t>Ušlý zisk - ztráta na nájemném 1. riziko SDRUŽENÝ ŽIVEL</t>
  </si>
  <si>
    <r>
      <t xml:space="preserve">5 dnů (časová </t>
    </r>
    <r>
      <rPr>
        <b/>
        <sz val="10"/>
        <rFont val="Arial CE"/>
        <family val="2"/>
        <charset val="238"/>
      </rPr>
      <t>franšíza</t>
    </r>
    <r>
      <rPr>
        <sz val="10"/>
        <rFont val="Arial CE"/>
        <charset val="238"/>
      </rPr>
      <t>)                         min. 10.000 Kč (finanční spoluúčast)</t>
    </r>
  </si>
  <si>
    <t>Vlastní a cizí věci movité</t>
  </si>
  <si>
    <t>Soubor vlastních a cizích (užívaných) věcí movitých včetně věcí umístěných na volném prostranství (pevně spojených se zemí nebo s jinou stavbou)</t>
  </si>
  <si>
    <t>Věci zvláštní, kulturní a historické hodnoty včetně soch a staveb (typu Morový sloup apod), (vlastní i užívané)</t>
  </si>
  <si>
    <t>Vniknutí atmosférických srážek (ke všem položkám uvedeným výše)</t>
  </si>
  <si>
    <t>Stavební součásti sloužící k provozu pojištěných nemovitostí, včetně součástí tvořících zabezpečení pojištěných nemovitostí</t>
  </si>
  <si>
    <t>Peníze a cennosti včetně přepravy peněz</t>
  </si>
  <si>
    <t xml:space="preserve">Vlastní věci movité umístěné na venkovním prostranství (venkovní mobiliář, věci pevně spojené se zemí nebo s nemovitostí, dopravní značení, veřejné osvětlení a jeho části, informační tabule, kamerový systém, parkovací automaty, apod), </t>
  </si>
  <si>
    <t>Soubor inženýrských sítí včetně kanalizace, včetně kanalizačních vpustí</t>
  </si>
  <si>
    <t>Věci zvláštní, kulturní a historické hodnoty na volném prostranství nebo na vnější straně budov (pevně spojené se zemí nebo s nemovitostí</t>
  </si>
  <si>
    <t xml:space="preserve">Věci zvláštní, kulturní a historické hodnoty  </t>
  </si>
  <si>
    <t>Vlastní věci na volném prostranství (zejména pak věci typu kontejnerů na tříděný odpad, volně stojící venkovní mobiliář apod.)</t>
  </si>
  <si>
    <t>Vandalismus zjištěný i nezjištěný ke všem položkám uvedeným v pojištění majetku</t>
  </si>
  <si>
    <t>Limit pro škody rytím, malbami sprejem (není-li již obsaženo v základním pojištění vandalismu)</t>
  </si>
  <si>
    <t xml:space="preserve">Soubor elektronických zařízení (výpočetní, kancelářská a komunikační technika, kamerové systémy, parkovací automaty, mobilní radar pro měření rychlosti apod.) </t>
  </si>
  <si>
    <t>dle účetní evidence</t>
  </si>
  <si>
    <t>B + ČR</t>
  </si>
  <si>
    <t>Hydraulické vyprošťovací zařízení Holmatro</t>
  </si>
  <si>
    <t>B+ČR</t>
  </si>
  <si>
    <t>Odpovědnost za finanční škody včetně čisté finanční škody způsobené vadou výrobku</t>
  </si>
  <si>
    <t>Odpovědnost za čisté finanční škody způsobené nezákonným rozhodnutím</t>
  </si>
  <si>
    <t>Odpovědnost za škody způsobené obci, městu, kraji starostou, místostarostou, členem rady nebo zastupitelstva</t>
  </si>
  <si>
    <t>Náhrada nákladů orgánů zdravotního pojištění, nemocenského pojištění pro třetí osoby i zaměstnance</t>
  </si>
  <si>
    <t>Nemajetková újma</t>
  </si>
  <si>
    <t>Počet obyvatel</t>
  </si>
  <si>
    <t>Připojištění provozovatele sociálních služeb</t>
  </si>
  <si>
    <t>Připojištění zřizovatele Městské policie a jednotek HZS</t>
  </si>
  <si>
    <t>Odstranění výluky na majetkovou propojenost subjektů pojištěných jednou smlouvou i vůči subjektům s majetkovou účastí města stojících mimo pojistnou smlouvu.</t>
  </si>
  <si>
    <t>Pojištěným je Město Kostelec nad Orlicí a všechny jeho organizační složky, příspěvkové organizace a zřizované subjekty s majetkovou účastí města. Pro Základní, mateřské a střední školy se pro škody na majetku a zdraví sjednává pojištění bez spoluúčasti.</t>
  </si>
  <si>
    <t>Pro pojištění rizika "náraz dopravního prostředku požadujeme ujednání, že se pojištění odchylně od DPP/VPP vztahuje i na škodu způsobenou provozem vozidla v majetku pojištěného nebo vozidla řízeného osobou pověřenou pojištěným.</t>
  </si>
  <si>
    <t>Limit plnění pro riziko 8 je 10,000.000,- Kč</t>
  </si>
  <si>
    <t>Limit plnění pro riziko 3 je 10,000.000,- Kč</t>
  </si>
  <si>
    <t>Limit plnění pro rizika 2+4 … 7 je 30,000.000,- Kč</t>
  </si>
  <si>
    <t>Prostá krádež (nezjištěným způsobem nebo bez překonání překážek</t>
  </si>
  <si>
    <t>V případě potřeby budou požadována odchylná ujednání ke způsobu zabezpečení proti odcizení.</t>
  </si>
  <si>
    <t>Vystoupení vody z kanalizace</t>
  </si>
  <si>
    <t>Živelní pojištění obsaženo v pojištění movitých věcí. Zde je požadováno pojištění elektronických rizik včetně odcizení ze zaparkovaného osobního automobilu (věc uložena v automobilu tak, aby nebyla zvenku viditelná) Pojištění se vztahuje i na mobilní výpočetní a komunikační techniku. Pojištění se vztahuje i na mobilní radar včetně výbavy instalované pevně v a na vozidle Městské Policie</t>
  </si>
  <si>
    <t>Soubor vlastních budov a staveb dle účetní evidence</t>
  </si>
  <si>
    <t>limit pro jednotlinou věc 6 mil Kč  pojištění na jinou cenu</t>
  </si>
  <si>
    <r>
      <rPr>
        <sz val="9"/>
        <rFont val="Arial CE"/>
        <charset val="238"/>
      </rPr>
      <t>Osobou oprávněnou jednat jménem zadavatele ve věcech technických:
Jiří Paleček, pojišťovací makléř OK Group a.s., se sídlem Brno, Mánesova 3014/16, 612 00. IČO 255 61 804, pobočka Nerudova 866/27, 500 02 Hradec Králové 
telefon: 732 479 480
email:  jpalecek@okgroup.cz</t>
    </r>
    <r>
      <rPr>
        <sz val="12"/>
        <rFont val="Arial CE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</si>
</sst>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Symbol"/>
      <family val="1"/>
      <charset val="2"/>
    </font>
    <font>
      <sz val="12"/>
      <name val="Arial CE"/>
      <family val="2"/>
      <charset val="238"/>
    </font>
    <font>
      <b/>
      <i/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0" fillId="0" borderId="0" xfId="0" applyNumberFormat="1"/>
    <xf numFmtId="0" fontId="3" fillId="0" borderId="0" xfId="0" applyFont="1" applyAlignment="1">
      <alignment horizontal="right"/>
    </xf>
    <xf numFmtId="164" fontId="0" fillId="0" borderId="7" xfId="0" applyNumberFormat="1" applyBorder="1" applyAlignment="1">
      <alignment horizontal="right" vertical="center"/>
    </xf>
    <xf numFmtId="0" fontId="0" fillId="0" borderId="9" xfId="0" applyBorder="1"/>
    <xf numFmtId="0" fontId="3" fillId="0" borderId="9" xfId="0" applyFont="1" applyBorder="1" applyAlignment="1">
      <alignment horizontal="right"/>
    </xf>
    <xf numFmtId="3" fontId="1" fillId="0" borderId="9" xfId="0" applyNumberFormat="1" applyFont="1" applyBorder="1"/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3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164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2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19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0" fillId="0" borderId="23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left" vertical="center"/>
    </xf>
    <xf numFmtId="3" fontId="0" fillId="0" borderId="24" xfId="0" applyNumberForma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0" xfId="0"/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2" fillId="0" borderId="2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Layout" topLeftCell="A4" zoomScaleNormal="86" workbookViewId="0">
      <selection activeCell="B14" sqref="B14"/>
    </sheetView>
  </sheetViews>
  <sheetFormatPr defaultRowHeight="12.75"/>
  <cols>
    <col min="1" max="1" width="20.42578125" customWidth="1"/>
    <col min="2" max="2" width="91.28515625" customWidth="1"/>
    <col min="3" max="3" width="3.7109375" customWidth="1"/>
    <col min="4" max="4" width="16.140625" bestFit="1" customWidth="1"/>
    <col min="5" max="6" width="11.7109375" customWidth="1"/>
    <col min="7" max="7" width="4.140625" customWidth="1"/>
  </cols>
  <sheetData>
    <row r="1" spans="1:7" ht="25.5" customHeight="1" thickBot="1">
      <c r="A1" s="48" t="s">
        <v>39</v>
      </c>
      <c r="B1" s="60" t="s">
        <v>66</v>
      </c>
      <c r="D1" s="65" t="s">
        <v>27</v>
      </c>
      <c r="E1" s="66"/>
      <c r="F1" s="66" t="s">
        <v>26</v>
      </c>
      <c r="G1" s="68"/>
    </row>
    <row r="2" spans="1:7" ht="25.5" customHeight="1">
      <c r="A2" s="48" t="s">
        <v>40</v>
      </c>
      <c r="B2" s="61"/>
      <c r="D2" s="69" t="s">
        <v>63</v>
      </c>
      <c r="E2" s="72" t="e">
        <f>#REF!</f>
        <v>#REF!</v>
      </c>
      <c r="F2" s="72" t="e">
        <f>E2*(100-G2)/100</f>
        <v>#REF!</v>
      </c>
      <c r="G2" s="75">
        <v>10</v>
      </c>
    </row>
    <row r="3" spans="1:7" ht="25.5" customHeight="1">
      <c r="A3" s="48" t="s">
        <v>59</v>
      </c>
      <c r="B3" s="61" t="s">
        <v>67</v>
      </c>
      <c r="D3" s="69" t="s">
        <v>64</v>
      </c>
      <c r="E3" s="72" t="e">
        <f>#REF!</f>
        <v>#REF!</v>
      </c>
      <c r="F3" s="72" t="e">
        <f t="shared" ref="F3:F14" si="0">E3*(100-G3)/100</f>
        <v>#REF!</v>
      </c>
      <c r="G3" s="75">
        <v>30</v>
      </c>
    </row>
    <row r="4" spans="1:7" ht="25.5" customHeight="1">
      <c r="A4" s="48" t="s">
        <v>41</v>
      </c>
      <c r="B4" s="61">
        <v>274968</v>
      </c>
      <c r="D4" s="69" t="s">
        <v>28</v>
      </c>
      <c r="E4" s="72">
        <f>Živel!H22</f>
        <v>0</v>
      </c>
      <c r="F4" s="72">
        <f t="shared" si="0"/>
        <v>0</v>
      </c>
      <c r="G4" s="75"/>
    </row>
    <row r="5" spans="1:7" ht="25.5" customHeight="1">
      <c r="A5" s="48" t="s">
        <v>42</v>
      </c>
      <c r="B5" s="61"/>
      <c r="D5" s="69" t="s">
        <v>29</v>
      </c>
      <c r="E5" s="72">
        <f>'Přerušení provozu'!G4</f>
        <v>0</v>
      </c>
      <c r="F5" s="72">
        <f t="shared" si="0"/>
        <v>0</v>
      </c>
      <c r="G5" s="75"/>
    </row>
    <row r="6" spans="1:7" ht="25.5" customHeight="1">
      <c r="A6" s="48" t="s">
        <v>43</v>
      </c>
      <c r="B6" s="61"/>
      <c r="D6" s="69" t="s">
        <v>30</v>
      </c>
      <c r="E6" s="72">
        <f>Krádež!H23</f>
        <v>0</v>
      </c>
      <c r="F6" s="72">
        <f t="shared" si="0"/>
        <v>0</v>
      </c>
      <c r="G6" s="75"/>
    </row>
    <row r="7" spans="1:7" ht="25.5" customHeight="1">
      <c r="A7" s="48" t="s">
        <v>44</v>
      </c>
      <c r="B7" s="61"/>
      <c r="D7" s="69" t="s">
        <v>31</v>
      </c>
      <c r="E7" s="72">
        <f>Stroje!I21</f>
        <v>0</v>
      </c>
      <c r="F7" s="72">
        <f t="shared" si="0"/>
        <v>0</v>
      </c>
      <c r="G7" s="75"/>
    </row>
    <row r="8" spans="1:7" ht="25.5" customHeight="1">
      <c r="A8" s="48" t="s">
        <v>45</v>
      </c>
      <c r="B8" s="61" t="s">
        <v>68</v>
      </c>
      <c r="D8" s="70" t="s">
        <v>61</v>
      </c>
      <c r="E8" s="73">
        <f>Elektronika!I21</f>
        <v>0</v>
      </c>
      <c r="F8" s="72">
        <f t="shared" si="0"/>
        <v>0</v>
      </c>
      <c r="G8" s="75"/>
    </row>
    <row r="9" spans="1:7" ht="25.5" customHeight="1">
      <c r="A9" s="48" t="s">
        <v>46</v>
      </c>
      <c r="B9" s="61"/>
      <c r="D9" s="69" t="s">
        <v>32</v>
      </c>
      <c r="E9" s="72" t="e">
        <f>#REF!</f>
        <v>#REF!</v>
      </c>
      <c r="F9" s="72" t="e">
        <f t="shared" si="0"/>
        <v>#REF!</v>
      </c>
      <c r="G9" s="75"/>
    </row>
    <row r="10" spans="1:7" ht="25.5" customHeight="1">
      <c r="A10" s="48" t="s">
        <v>47</v>
      </c>
      <c r="B10" s="61"/>
      <c r="D10" s="69" t="s">
        <v>25</v>
      </c>
      <c r="E10" s="72" t="e">
        <f>#REF!</f>
        <v>#REF!</v>
      </c>
      <c r="F10" s="72" t="e">
        <f t="shared" si="0"/>
        <v>#REF!</v>
      </c>
      <c r="G10" s="75"/>
    </row>
    <row r="11" spans="1:7" ht="25.5" customHeight="1">
      <c r="A11" s="48" t="s">
        <v>49</v>
      </c>
      <c r="B11" s="61"/>
      <c r="D11" s="69" t="s">
        <v>33</v>
      </c>
      <c r="E11" s="72" t="e">
        <f>#REF!</f>
        <v>#REF!</v>
      </c>
      <c r="F11" s="72" t="e">
        <f t="shared" si="0"/>
        <v>#REF!</v>
      </c>
      <c r="G11" s="75"/>
    </row>
    <row r="12" spans="1:7" ht="25.5" customHeight="1">
      <c r="A12" s="67" t="s">
        <v>60</v>
      </c>
      <c r="B12" s="61"/>
      <c r="D12" s="69" t="s">
        <v>34</v>
      </c>
      <c r="E12" s="72">
        <f>Odpovědnost!F16</f>
        <v>0</v>
      </c>
      <c r="F12" s="72">
        <f t="shared" si="0"/>
        <v>0</v>
      </c>
      <c r="G12" s="75"/>
    </row>
    <row r="13" spans="1:7" ht="53.25" customHeight="1" thickBot="1">
      <c r="A13" s="48" t="s">
        <v>48</v>
      </c>
      <c r="B13" s="87" t="s">
        <v>121</v>
      </c>
      <c r="D13" s="69" t="s">
        <v>35</v>
      </c>
      <c r="E13" s="72" t="e">
        <f>#REF!</f>
        <v>#REF!</v>
      </c>
      <c r="F13" s="72" t="e">
        <f t="shared" si="0"/>
        <v>#REF!</v>
      </c>
      <c r="G13" s="75"/>
    </row>
    <row r="14" spans="1:7" ht="25.5" customHeight="1" thickBot="1">
      <c r="A14" s="49"/>
      <c r="B14" s="58"/>
      <c r="D14" s="76" t="s">
        <v>62</v>
      </c>
      <c r="E14" s="77" t="e">
        <f>#REF!</f>
        <v>#REF!</v>
      </c>
      <c r="F14" s="77" t="e">
        <f t="shared" si="0"/>
        <v>#REF!</v>
      </c>
      <c r="G14" s="75"/>
    </row>
    <row r="15" spans="1:7" ht="19.5" thickBot="1">
      <c r="A15" s="50" t="s">
        <v>38</v>
      </c>
      <c r="B15" s="58"/>
      <c r="D15" s="71" t="s">
        <v>36</v>
      </c>
      <c r="E15" s="74" t="e">
        <f>SUM(E4:E14)</f>
        <v>#REF!</v>
      </c>
      <c r="F15" s="73" t="e">
        <f>SUM(F4:F14)</f>
        <v>#REF!</v>
      </c>
      <c r="G15" s="75"/>
    </row>
    <row r="16" spans="1:7" ht="15.75">
      <c r="A16" s="48" t="s">
        <v>50</v>
      </c>
      <c r="B16" s="62" t="s">
        <v>69</v>
      </c>
    </row>
    <row r="17" spans="1:2" ht="15.75">
      <c r="A17" s="48" t="s">
        <v>46</v>
      </c>
      <c r="B17" s="63"/>
    </row>
    <row r="18" spans="1:2" ht="15.75">
      <c r="A18" s="48" t="s">
        <v>47</v>
      </c>
      <c r="B18" s="63"/>
    </row>
    <row r="19" spans="1:2" ht="16.5" thickBot="1">
      <c r="A19" s="48" t="s">
        <v>51</v>
      </c>
      <c r="B19" s="64"/>
    </row>
    <row r="20" spans="1:2" ht="13.5" thickBot="1">
      <c r="A20" s="46"/>
      <c r="B20" s="59"/>
    </row>
    <row r="21" spans="1:2" ht="15.75">
      <c r="A21" s="48" t="s">
        <v>53</v>
      </c>
      <c r="B21" s="62"/>
    </row>
    <row r="22" spans="1:2" ht="15.75">
      <c r="A22" s="48" t="s">
        <v>46</v>
      </c>
      <c r="B22" s="63"/>
    </row>
    <row r="23" spans="1:2" ht="15.75">
      <c r="A23" s="48" t="s">
        <v>47</v>
      </c>
      <c r="B23" s="63"/>
    </row>
    <row r="24" spans="1:2" ht="16.5" thickBot="1">
      <c r="A24" s="48" t="s">
        <v>51</v>
      </c>
      <c r="B24" s="64"/>
    </row>
    <row r="25" spans="1:2">
      <c r="A25" s="46"/>
      <c r="B25" s="59"/>
    </row>
    <row r="26" spans="1:2">
      <c r="A26" s="46"/>
      <c r="B26" s="5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&amp;CPříloha č. 1 &amp;RStránka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>
      <pane ySplit="2" topLeftCell="A3" activePane="bottomLeft" state="frozen"/>
      <selection pane="bottomLeft" activeCell="J13" sqref="J13"/>
    </sheetView>
  </sheetViews>
  <sheetFormatPr defaultRowHeight="12.75"/>
  <cols>
    <col min="1" max="1" width="3" customWidth="1"/>
    <col min="2" max="2" width="29.7109375" customWidth="1"/>
    <col min="3" max="3" width="9.7109375" bestFit="1" customWidth="1"/>
    <col min="4" max="4" width="10.140625" bestFit="1" customWidth="1"/>
    <col min="5" max="5" width="12.7109375" bestFit="1" customWidth="1"/>
    <col min="6" max="6" width="6.5703125" bestFit="1" customWidth="1"/>
    <col min="7" max="7" width="7" hidden="1" customWidth="1"/>
    <col min="8" max="8" width="8.28515625" customWidth="1"/>
    <col min="9" max="9" width="3.7109375" customWidth="1"/>
  </cols>
  <sheetData>
    <row r="1" spans="1:13" ht="16.5" thickBot="1">
      <c r="A1" s="47" t="str">
        <f>'Základní údaje'!B1</f>
        <v>Město Kostelec nad Orlicí</v>
      </c>
      <c r="B1" s="47"/>
    </row>
    <row r="2" spans="1:13" s="7" customFormat="1" ht="25.5" customHeight="1" thickBo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30"/>
    </row>
    <row r="3" spans="1:13" ht="25.5" customHeight="1">
      <c r="A3" s="8">
        <v>1</v>
      </c>
      <c r="B3" s="9" t="s">
        <v>119</v>
      </c>
      <c r="C3" s="9" t="s">
        <v>65</v>
      </c>
      <c r="D3" s="9">
        <v>10</v>
      </c>
      <c r="E3" s="15">
        <v>1050000000</v>
      </c>
      <c r="F3" s="15">
        <v>1000</v>
      </c>
      <c r="G3" s="16">
        <f>IF(E3=0,0,H3/E3*1000)</f>
        <v>0</v>
      </c>
      <c r="H3" s="38"/>
      <c r="I3" s="30"/>
    </row>
    <row r="4" spans="1:13" ht="51">
      <c r="A4" s="11">
        <v>2</v>
      </c>
      <c r="B4" s="12" t="s">
        <v>70</v>
      </c>
      <c r="C4" s="12" t="s">
        <v>65</v>
      </c>
      <c r="D4" s="12">
        <v>10</v>
      </c>
      <c r="E4" s="17">
        <v>2000000</v>
      </c>
      <c r="F4" s="17">
        <v>1000</v>
      </c>
      <c r="G4" s="25">
        <f t="shared" ref="G4:G21" si="0">IF(E4=0,0,H4/E4*1000)</f>
        <v>0</v>
      </c>
      <c r="H4" s="32"/>
      <c r="I4" s="30"/>
      <c r="J4" t="s">
        <v>71</v>
      </c>
    </row>
    <row r="5" spans="1:13" ht="25.5" customHeight="1">
      <c r="A5" s="11">
        <v>3</v>
      </c>
      <c r="B5" s="12" t="s">
        <v>72</v>
      </c>
      <c r="C5" s="12" t="s">
        <v>65</v>
      </c>
      <c r="D5" s="12">
        <v>10</v>
      </c>
      <c r="E5" s="17">
        <v>2000000</v>
      </c>
      <c r="F5" s="17">
        <v>1000</v>
      </c>
      <c r="G5" s="25">
        <f t="shared" si="0"/>
        <v>0</v>
      </c>
      <c r="H5" s="32"/>
      <c r="I5" s="30"/>
      <c r="J5" t="s">
        <v>71</v>
      </c>
    </row>
    <row r="6" spans="1:13" ht="89.25">
      <c r="A6" s="11">
        <v>4</v>
      </c>
      <c r="B6" s="12" t="s">
        <v>73</v>
      </c>
      <c r="C6" s="12" t="s">
        <v>65</v>
      </c>
      <c r="D6" s="12">
        <v>10</v>
      </c>
      <c r="E6" s="17">
        <v>200000000</v>
      </c>
      <c r="F6" s="17">
        <v>1000</v>
      </c>
      <c r="G6" s="25">
        <f t="shared" si="0"/>
        <v>0</v>
      </c>
      <c r="H6" s="32"/>
      <c r="I6" s="30"/>
      <c r="J6" s="82" t="s">
        <v>74</v>
      </c>
      <c r="K6" s="82"/>
      <c r="L6" s="82"/>
      <c r="M6" s="82"/>
    </row>
    <row r="7" spans="1:13" ht="25.5" customHeight="1">
      <c r="A7" s="11">
        <v>5</v>
      </c>
      <c r="B7" s="12" t="s">
        <v>75</v>
      </c>
      <c r="C7" s="12" t="s">
        <v>65</v>
      </c>
      <c r="D7" s="12">
        <v>10</v>
      </c>
      <c r="E7" s="17">
        <v>60000000</v>
      </c>
      <c r="F7" s="17">
        <v>1000</v>
      </c>
      <c r="G7" s="25">
        <f t="shared" si="0"/>
        <v>0</v>
      </c>
      <c r="H7" s="32"/>
      <c r="I7" s="30"/>
      <c r="J7" s="82" t="s">
        <v>76</v>
      </c>
      <c r="K7" s="82"/>
      <c r="L7" s="82"/>
      <c r="M7" s="82"/>
    </row>
    <row r="8" spans="1:13" ht="63.75">
      <c r="A8" s="11">
        <v>6</v>
      </c>
      <c r="B8" s="12" t="s">
        <v>84</v>
      </c>
      <c r="C8" s="12" t="s">
        <v>65</v>
      </c>
      <c r="D8" s="12">
        <v>10</v>
      </c>
      <c r="E8" s="17">
        <v>50000000</v>
      </c>
      <c r="F8" s="17">
        <v>1000</v>
      </c>
      <c r="G8" s="25">
        <f t="shared" si="0"/>
        <v>0</v>
      </c>
      <c r="H8" s="32"/>
      <c r="I8" s="30"/>
    </row>
    <row r="9" spans="1:13" ht="25.5" customHeight="1">
      <c r="A9" s="11">
        <v>7</v>
      </c>
      <c r="B9" s="12" t="s">
        <v>77</v>
      </c>
      <c r="C9" s="12" t="s">
        <v>65</v>
      </c>
      <c r="D9" s="12">
        <v>10</v>
      </c>
      <c r="E9" s="17">
        <v>500000</v>
      </c>
      <c r="F9" s="17">
        <v>1000</v>
      </c>
      <c r="G9" s="25">
        <f t="shared" si="0"/>
        <v>0</v>
      </c>
      <c r="H9" s="32"/>
      <c r="I9" s="30"/>
    </row>
    <row r="10" spans="1:13" ht="25.5" customHeight="1">
      <c r="A10" s="11">
        <v>8</v>
      </c>
      <c r="B10" s="12" t="s">
        <v>78</v>
      </c>
      <c r="C10" s="12" t="s">
        <v>65</v>
      </c>
      <c r="D10" s="12">
        <v>10</v>
      </c>
      <c r="E10" s="17">
        <v>250000</v>
      </c>
      <c r="F10" s="17">
        <v>1000</v>
      </c>
      <c r="G10" s="25">
        <f t="shared" si="0"/>
        <v>0</v>
      </c>
      <c r="H10" s="32"/>
      <c r="I10" s="30"/>
    </row>
    <row r="11" spans="1:13" ht="51">
      <c r="A11" s="11">
        <v>9</v>
      </c>
      <c r="B11" s="12" t="s">
        <v>85</v>
      </c>
      <c r="C11" s="12" t="s">
        <v>65</v>
      </c>
      <c r="D11" s="12">
        <v>10</v>
      </c>
      <c r="E11" s="17">
        <v>30000000</v>
      </c>
      <c r="F11" s="17">
        <v>1000</v>
      </c>
      <c r="G11" s="25">
        <f t="shared" si="0"/>
        <v>0</v>
      </c>
      <c r="H11" s="32"/>
      <c r="I11" s="30"/>
      <c r="J11" s="84" t="s">
        <v>120</v>
      </c>
      <c r="K11" s="84"/>
      <c r="L11" s="84"/>
    </row>
    <row r="12" spans="1:13" ht="25.5" customHeight="1">
      <c r="A12" s="11">
        <v>10</v>
      </c>
      <c r="B12" s="12" t="s">
        <v>79</v>
      </c>
      <c r="C12" s="12" t="s">
        <v>65</v>
      </c>
      <c r="D12" s="12"/>
      <c r="E12" s="17">
        <v>200000</v>
      </c>
      <c r="F12" s="17">
        <v>1000</v>
      </c>
      <c r="G12" s="25">
        <f t="shared" si="0"/>
        <v>0</v>
      </c>
      <c r="H12" s="32"/>
      <c r="I12" s="30"/>
      <c r="J12" t="s">
        <v>71</v>
      </c>
    </row>
    <row r="13" spans="1:13" ht="38.25">
      <c r="A13" s="11">
        <v>11</v>
      </c>
      <c r="B13" s="12" t="s">
        <v>86</v>
      </c>
      <c r="C13" s="12" t="s">
        <v>65</v>
      </c>
      <c r="D13" s="12"/>
      <c r="E13" s="17">
        <v>200000</v>
      </c>
      <c r="F13" s="17">
        <v>1000</v>
      </c>
      <c r="G13" s="25">
        <f t="shared" si="0"/>
        <v>0</v>
      </c>
      <c r="H13" s="32"/>
      <c r="I13" s="30"/>
      <c r="J13" t="s">
        <v>71</v>
      </c>
    </row>
    <row r="14" spans="1:13">
      <c r="A14" s="11">
        <v>12</v>
      </c>
      <c r="B14" s="80" t="s">
        <v>117</v>
      </c>
      <c r="C14" s="80" t="s">
        <v>65</v>
      </c>
      <c r="D14" s="12"/>
      <c r="E14" s="17">
        <v>1000000</v>
      </c>
      <c r="F14" s="17">
        <v>1000</v>
      </c>
      <c r="G14" s="25">
        <f t="shared" si="0"/>
        <v>0</v>
      </c>
      <c r="H14" s="32"/>
      <c r="I14" s="30"/>
    </row>
    <row r="15" spans="1:13" ht="63.75">
      <c r="A15" s="11">
        <v>13</v>
      </c>
      <c r="B15" s="12" t="s">
        <v>93</v>
      </c>
      <c r="C15" s="12" t="s">
        <v>65</v>
      </c>
      <c r="D15" s="12">
        <v>10</v>
      </c>
      <c r="E15" s="17">
        <v>100000</v>
      </c>
      <c r="F15" s="17">
        <v>1000</v>
      </c>
      <c r="G15" s="25">
        <f t="shared" si="0"/>
        <v>0</v>
      </c>
      <c r="H15" s="32"/>
      <c r="I15" s="30"/>
      <c r="J15" t="s">
        <v>71</v>
      </c>
    </row>
    <row r="16" spans="1:13" ht="25.5" customHeight="1">
      <c r="A16" s="11">
        <v>14</v>
      </c>
      <c r="B16" s="12"/>
      <c r="C16" s="12"/>
      <c r="D16" s="12"/>
      <c r="E16" s="17"/>
      <c r="F16" s="17"/>
      <c r="G16" s="25">
        <f t="shared" si="0"/>
        <v>0</v>
      </c>
      <c r="H16" s="32"/>
      <c r="I16" s="30"/>
    </row>
    <row r="17" spans="1:10" ht="25.5" customHeight="1">
      <c r="A17" s="11">
        <v>15</v>
      </c>
      <c r="B17" s="12"/>
      <c r="C17" s="12"/>
      <c r="D17" s="12"/>
      <c r="E17" s="17"/>
      <c r="F17" s="17"/>
      <c r="G17" s="25">
        <f t="shared" si="0"/>
        <v>0</v>
      </c>
      <c r="H17" s="32"/>
      <c r="I17" s="30"/>
    </row>
    <row r="18" spans="1:10" ht="25.5" customHeight="1">
      <c r="A18" s="11">
        <v>16</v>
      </c>
      <c r="B18" s="12"/>
      <c r="C18" s="12"/>
      <c r="D18" s="12"/>
      <c r="E18" s="17"/>
      <c r="F18" s="17"/>
      <c r="G18" s="25">
        <f t="shared" si="0"/>
        <v>0</v>
      </c>
      <c r="H18" s="32"/>
      <c r="I18" s="30"/>
    </row>
    <row r="19" spans="1:10" ht="25.5" customHeight="1">
      <c r="A19" s="11">
        <v>16</v>
      </c>
      <c r="B19" s="12"/>
      <c r="C19" s="12"/>
      <c r="D19" s="12"/>
      <c r="E19" s="17"/>
      <c r="F19" s="17"/>
      <c r="G19" s="25">
        <f t="shared" si="0"/>
        <v>0</v>
      </c>
      <c r="H19" s="32"/>
      <c r="I19" s="30"/>
    </row>
    <row r="20" spans="1:10" ht="25.5" customHeight="1">
      <c r="A20" s="11">
        <v>17</v>
      </c>
      <c r="B20" s="12"/>
      <c r="C20" s="12"/>
      <c r="D20" s="12"/>
      <c r="E20" s="17"/>
      <c r="F20" s="17"/>
      <c r="G20" s="25">
        <f t="shared" si="0"/>
        <v>0</v>
      </c>
      <c r="H20" s="32"/>
      <c r="I20" s="30"/>
    </row>
    <row r="21" spans="1:10" ht="25.5" customHeight="1" thickBot="1">
      <c r="A21" s="14">
        <v>18</v>
      </c>
      <c r="B21" s="39"/>
      <c r="C21" s="39"/>
      <c r="D21" s="39"/>
      <c r="E21" s="35"/>
      <c r="F21" s="35"/>
      <c r="G21" s="36">
        <f t="shared" si="0"/>
        <v>0</v>
      </c>
      <c r="H21" s="37"/>
      <c r="I21" s="30"/>
    </row>
    <row r="22" spans="1:10">
      <c r="A22" s="26"/>
      <c r="B22" s="26"/>
      <c r="C22" s="26"/>
      <c r="D22" s="26"/>
      <c r="E22" s="26"/>
      <c r="F22" s="26"/>
      <c r="G22" s="27" t="s">
        <v>24</v>
      </c>
      <c r="H22" s="28">
        <f>SUM(H1:H21)</f>
        <v>0</v>
      </c>
    </row>
    <row r="23" spans="1:10">
      <c r="G23" s="24"/>
      <c r="H23" s="22"/>
    </row>
    <row r="24" spans="1:10">
      <c r="A24" s="53" t="s">
        <v>8</v>
      </c>
      <c r="B24" s="51"/>
      <c r="C24" s="51"/>
      <c r="D24" s="51"/>
      <c r="E24" s="51"/>
      <c r="F24" s="51"/>
      <c r="G24" s="51"/>
      <c r="H24" s="51"/>
    </row>
    <row r="25" spans="1:10">
      <c r="A25" s="54"/>
      <c r="B25" s="52"/>
      <c r="C25" s="52"/>
      <c r="D25" s="52"/>
      <c r="E25" s="52"/>
      <c r="F25" s="52"/>
      <c r="G25" s="52"/>
      <c r="H25" s="52"/>
    </row>
    <row r="26" spans="1:10">
      <c r="A26" s="53"/>
      <c r="B26" s="51"/>
      <c r="C26" s="51"/>
      <c r="D26" s="51"/>
      <c r="E26" s="51"/>
      <c r="F26" s="51"/>
      <c r="G26" s="51"/>
      <c r="H26" s="51"/>
    </row>
    <row r="27" spans="1:10" ht="26.25" customHeight="1">
      <c r="A27" s="83" t="s">
        <v>111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10">
      <c r="A28" s="54" t="s">
        <v>114</v>
      </c>
      <c r="B28" s="51"/>
      <c r="C28" s="51"/>
      <c r="D28" s="51"/>
      <c r="E28" s="51"/>
      <c r="F28" s="51"/>
      <c r="G28" s="51"/>
      <c r="H28" s="51"/>
    </row>
    <row r="29" spans="1:10">
      <c r="A29" s="54" t="s">
        <v>113</v>
      </c>
      <c r="B29" s="51"/>
      <c r="C29" s="51"/>
      <c r="D29" s="51"/>
      <c r="E29" s="51"/>
      <c r="F29" s="51"/>
      <c r="G29" s="51"/>
      <c r="H29" s="51"/>
    </row>
    <row r="30" spans="1:10">
      <c r="A30" s="54" t="s">
        <v>112</v>
      </c>
      <c r="B30" s="51"/>
      <c r="C30" s="51"/>
      <c r="D30" s="51"/>
      <c r="E30" s="51"/>
      <c r="F30" s="51"/>
      <c r="G30" s="51"/>
      <c r="H30" s="51"/>
    </row>
    <row r="32" spans="1:10">
      <c r="A32" s="1">
        <v>1</v>
      </c>
      <c r="B32" t="s">
        <v>9</v>
      </c>
    </row>
    <row r="33" spans="1:2">
      <c r="A33" s="1">
        <v>2</v>
      </c>
      <c r="B33" t="s">
        <v>10</v>
      </c>
    </row>
    <row r="34" spans="1:2">
      <c r="A34" s="1">
        <v>3</v>
      </c>
      <c r="B34" t="s">
        <v>11</v>
      </c>
    </row>
    <row r="35" spans="1:2">
      <c r="A35" s="1">
        <v>4</v>
      </c>
      <c r="B35" t="s">
        <v>12</v>
      </c>
    </row>
    <row r="36" spans="1:2">
      <c r="A36" s="1">
        <v>5</v>
      </c>
      <c r="B36" t="s">
        <v>13</v>
      </c>
    </row>
    <row r="37" spans="1:2">
      <c r="A37" s="1">
        <v>6</v>
      </c>
      <c r="B37" t="s">
        <v>14</v>
      </c>
    </row>
    <row r="38" spans="1:2">
      <c r="A38" s="1">
        <v>7</v>
      </c>
      <c r="B38" t="s">
        <v>15</v>
      </c>
    </row>
    <row r="39" spans="1:2">
      <c r="A39" s="1">
        <v>8</v>
      </c>
      <c r="B39" t="s">
        <v>16</v>
      </c>
    </row>
    <row r="40" spans="1:2">
      <c r="A40" s="1"/>
    </row>
    <row r="41" spans="1:2">
      <c r="A41" s="1">
        <v>10</v>
      </c>
      <c r="B41" t="s">
        <v>17</v>
      </c>
    </row>
  </sheetData>
  <mergeCells count="4">
    <mergeCell ref="J6:M6"/>
    <mergeCell ref="J7:M7"/>
    <mergeCell ref="A27:J27"/>
    <mergeCell ref="J11:L11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Header>&amp;CŽivel&amp;RStránka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>
      <pane ySplit="2" topLeftCell="A3" activePane="bottomLeft" state="frozen"/>
      <selection pane="bottomLeft" activeCell="B19" sqref="B19"/>
    </sheetView>
  </sheetViews>
  <sheetFormatPr defaultRowHeight="12.75"/>
  <cols>
    <col min="1" max="1" width="3" customWidth="1"/>
    <col min="2" max="2" width="40.42578125" customWidth="1"/>
    <col min="3" max="3" width="15.5703125" customWidth="1"/>
    <col min="4" max="4" width="11.140625" bestFit="1" customWidth="1"/>
    <col min="5" max="5" width="32.28515625" customWidth="1"/>
    <col min="6" max="6" width="7" hidden="1" customWidth="1"/>
    <col min="7" max="7" width="8.28515625" customWidth="1"/>
    <col min="8" max="8" width="3.7109375" customWidth="1"/>
  </cols>
  <sheetData>
    <row r="1" spans="1:8" ht="16.5" thickBot="1">
      <c r="A1" s="47" t="str">
        <f>'Základní údaje'!B1</f>
        <v>Město Kostelec nad Orlicí</v>
      </c>
    </row>
    <row r="2" spans="1:8" s="7" customFormat="1" ht="25.5" customHeight="1" thickBot="1">
      <c r="A2" s="2" t="s">
        <v>0</v>
      </c>
      <c r="B2" s="3" t="s">
        <v>1</v>
      </c>
      <c r="C2" s="3" t="s">
        <v>2</v>
      </c>
      <c r="D2" s="5" t="s">
        <v>4</v>
      </c>
      <c r="E2" s="4" t="s">
        <v>5</v>
      </c>
      <c r="F2" s="5" t="s">
        <v>6</v>
      </c>
      <c r="G2" s="6" t="s">
        <v>7</v>
      </c>
      <c r="H2" s="30"/>
    </row>
    <row r="3" spans="1:8" ht="26.25" thickBot="1">
      <c r="A3" s="40">
        <v>1</v>
      </c>
      <c r="B3" s="41" t="s">
        <v>81</v>
      </c>
      <c r="C3" s="39" t="s">
        <v>65</v>
      </c>
      <c r="D3" s="42">
        <v>5000000</v>
      </c>
      <c r="E3" s="43" t="s">
        <v>82</v>
      </c>
      <c r="F3" s="44">
        <f>IF(D3=0,0,G3/D3*1000)</f>
        <v>0</v>
      </c>
      <c r="G3" s="45"/>
      <c r="H3" s="30"/>
    </row>
    <row r="4" spans="1:8">
      <c r="A4" s="26"/>
      <c r="B4" s="26"/>
      <c r="C4" s="26"/>
      <c r="D4" s="26"/>
      <c r="E4" s="26"/>
      <c r="F4" s="27" t="s">
        <v>24</v>
      </c>
      <c r="G4" s="28">
        <f>SUM(G1:G3)</f>
        <v>0</v>
      </c>
    </row>
    <row r="5" spans="1:8">
      <c r="A5" s="1" t="s">
        <v>80</v>
      </c>
      <c r="F5" s="24"/>
      <c r="G5" s="22"/>
    </row>
    <row r="6" spans="1:8">
      <c r="A6" s="1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&amp;CPožární přerušení provozu&amp;RStránka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>
      <pane ySplit="2" topLeftCell="A3" activePane="bottomLeft" state="frozen"/>
      <selection pane="bottomLeft" activeCell="G1" sqref="G1:G65536"/>
    </sheetView>
  </sheetViews>
  <sheetFormatPr defaultRowHeight="12.75"/>
  <cols>
    <col min="1" max="1" width="3" customWidth="1"/>
    <col min="2" max="2" width="29.7109375" customWidth="1"/>
    <col min="3" max="3" width="9.7109375" bestFit="1" customWidth="1"/>
    <col min="4" max="4" width="10.140625" bestFit="1" customWidth="1"/>
    <col min="5" max="5" width="11.140625" bestFit="1" customWidth="1"/>
    <col min="6" max="6" width="6.5703125" bestFit="1" customWidth="1"/>
    <col min="7" max="7" width="7" hidden="1" customWidth="1"/>
    <col min="8" max="8" width="8.28515625" customWidth="1"/>
    <col min="9" max="9" width="3.7109375" customWidth="1"/>
  </cols>
  <sheetData>
    <row r="1" spans="1:9" ht="16.5" thickBot="1">
      <c r="A1" s="47" t="str">
        <f>'Základní údaje'!B1</f>
        <v>Město Kostelec nad Orlicí</v>
      </c>
    </row>
    <row r="2" spans="1:9" s="7" customFormat="1" ht="25.5" customHeight="1" thickBot="1">
      <c r="A2" s="2" t="s">
        <v>0</v>
      </c>
      <c r="B2" s="3" t="s">
        <v>1</v>
      </c>
      <c r="C2" s="3" t="s">
        <v>2</v>
      </c>
      <c r="D2" s="4" t="s">
        <v>18</v>
      </c>
      <c r="E2" s="5" t="s">
        <v>4</v>
      </c>
      <c r="F2" s="5" t="s">
        <v>5</v>
      </c>
      <c r="G2" s="5" t="s">
        <v>6</v>
      </c>
      <c r="H2" s="6" t="s">
        <v>7</v>
      </c>
      <c r="I2" s="30"/>
    </row>
    <row r="3" spans="1:9" ht="25.5" customHeight="1">
      <c r="A3" s="29">
        <v>1</v>
      </c>
      <c r="B3" s="9" t="s">
        <v>83</v>
      </c>
      <c r="C3" s="9" t="s">
        <v>65</v>
      </c>
      <c r="D3" s="9" t="s">
        <v>71</v>
      </c>
      <c r="E3" s="15">
        <v>1000000</v>
      </c>
      <c r="F3" s="15">
        <v>1000</v>
      </c>
      <c r="G3" s="16">
        <f>IF(E3=0,0,H3/E3*1000)</f>
        <v>0</v>
      </c>
      <c r="H3" s="38"/>
      <c r="I3" s="30"/>
    </row>
    <row r="4" spans="1:9" ht="63.75">
      <c r="A4" s="11">
        <v>2</v>
      </c>
      <c r="B4" s="12" t="s">
        <v>87</v>
      </c>
      <c r="C4" s="12" t="s">
        <v>65</v>
      </c>
      <c r="D4" s="12" t="s">
        <v>71</v>
      </c>
      <c r="E4" s="17">
        <v>250000</v>
      </c>
      <c r="F4" s="17">
        <v>1000</v>
      </c>
      <c r="G4" s="25">
        <f t="shared" ref="G4:G22" si="0">IF(E4=0,0,H4/E4*1000)</f>
        <v>0</v>
      </c>
      <c r="H4" s="32"/>
      <c r="I4" s="30"/>
    </row>
    <row r="5" spans="1:9" ht="25.5" customHeight="1">
      <c r="A5" s="11">
        <v>3</v>
      </c>
      <c r="B5" s="12" t="s">
        <v>88</v>
      </c>
      <c r="C5" s="12" t="s">
        <v>65</v>
      </c>
      <c r="D5" s="12" t="s">
        <v>71</v>
      </c>
      <c r="E5" s="17">
        <v>250000</v>
      </c>
      <c r="F5" s="17">
        <v>1000</v>
      </c>
      <c r="G5" s="25">
        <f t="shared" si="0"/>
        <v>0</v>
      </c>
      <c r="H5" s="32"/>
      <c r="I5" s="30"/>
    </row>
    <row r="6" spans="1:9" ht="102">
      <c r="A6" s="11">
        <v>4</v>
      </c>
      <c r="B6" s="12" t="s">
        <v>89</v>
      </c>
      <c r="C6" s="12" t="s">
        <v>65</v>
      </c>
      <c r="D6" s="12" t="s">
        <v>71</v>
      </c>
      <c r="E6" s="17">
        <v>200000</v>
      </c>
      <c r="F6" s="17">
        <v>1000</v>
      </c>
      <c r="G6" s="25">
        <f t="shared" si="0"/>
        <v>0</v>
      </c>
      <c r="H6" s="32"/>
      <c r="I6" s="30"/>
    </row>
    <row r="7" spans="1:9" ht="25.5">
      <c r="A7" s="11">
        <v>5</v>
      </c>
      <c r="B7" s="12" t="s">
        <v>92</v>
      </c>
      <c r="C7" s="12" t="s">
        <v>65</v>
      </c>
      <c r="D7" s="12" t="s">
        <v>71</v>
      </c>
      <c r="E7" s="17">
        <v>500000</v>
      </c>
      <c r="F7" s="17"/>
      <c r="G7" s="25">
        <f t="shared" si="0"/>
        <v>0</v>
      </c>
      <c r="H7" s="32"/>
      <c r="I7" s="30"/>
    </row>
    <row r="8" spans="1:9" ht="63.75">
      <c r="A8" s="11">
        <v>6</v>
      </c>
      <c r="B8" s="12" t="s">
        <v>91</v>
      </c>
      <c r="C8" s="12" t="s">
        <v>65</v>
      </c>
      <c r="D8" s="12" t="s">
        <v>71</v>
      </c>
      <c r="E8" s="17">
        <v>200000</v>
      </c>
      <c r="F8" s="17">
        <v>1000</v>
      </c>
      <c r="G8" s="25">
        <f t="shared" si="0"/>
        <v>0</v>
      </c>
      <c r="H8" s="32"/>
      <c r="I8" s="30"/>
    </row>
    <row r="9" spans="1:9" ht="25.5" customHeight="1">
      <c r="A9" s="11">
        <v>7</v>
      </c>
      <c r="B9" s="12" t="s">
        <v>90</v>
      </c>
      <c r="C9" s="12" t="s">
        <v>65</v>
      </c>
      <c r="D9" s="12" t="s">
        <v>71</v>
      </c>
      <c r="E9" s="17">
        <v>100000</v>
      </c>
      <c r="F9" s="17">
        <v>1000</v>
      </c>
      <c r="G9" s="25">
        <f t="shared" si="0"/>
        <v>0</v>
      </c>
      <c r="H9" s="32"/>
      <c r="I9" s="30"/>
    </row>
    <row r="10" spans="1:9" ht="63.75">
      <c r="A10" s="11">
        <v>8</v>
      </c>
      <c r="B10" s="12" t="s">
        <v>93</v>
      </c>
      <c r="C10" s="12" t="s">
        <v>65</v>
      </c>
      <c r="D10" s="12" t="s">
        <v>71</v>
      </c>
      <c r="E10" s="17">
        <v>50000</v>
      </c>
      <c r="F10" s="17">
        <v>1000</v>
      </c>
      <c r="G10" s="25">
        <f t="shared" si="0"/>
        <v>0</v>
      </c>
      <c r="H10" s="32"/>
      <c r="I10" s="30"/>
    </row>
    <row r="11" spans="1:9" ht="38.25">
      <c r="A11" s="11">
        <v>9</v>
      </c>
      <c r="B11" s="12" t="s">
        <v>94</v>
      </c>
      <c r="C11" s="12" t="s">
        <v>65</v>
      </c>
      <c r="D11" s="12" t="s">
        <v>71</v>
      </c>
      <c r="E11" s="17">
        <v>250000</v>
      </c>
      <c r="F11" s="17">
        <v>1000</v>
      </c>
      <c r="G11" s="25">
        <f t="shared" si="0"/>
        <v>0</v>
      </c>
      <c r="H11" s="32"/>
      <c r="I11" s="30"/>
    </row>
    <row r="12" spans="1:9" ht="38.25">
      <c r="A12" s="11">
        <v>10</v>
      </c>
      <c r="B12" s="12" t="s">
        <v>95</v>
      </c>
      <c r="C12" s="12" t="s">
        <v>65</v>
      </c>
      <c r="D12" s="12" t="s">
        <v>71</v>
      </c>
      <c r="E12" s="17">
        <v>50000</v>
      </c>
      <c r="F12" s="17">
        <v>1000</v>
      </c>
      <c r="G12" s="25">
        <f t="shared" si="0"/>
        <v>0</v>
      </c>
      <c r="H12" s="32"/>
      <c r="I12" s="30"/>
    </row>
    <row r="13" spans="1:9" ht="38.25">
      <c r="A13" s="11">
        <v>11</v>
      </c>
      <c r="B13" s="80" t="s">
        <v>115</v>
      </c>
      <c r="C13" s="80" t="s">
        <v>65</v>
      </c>
      <c r="D13" s="80" t="s">
        <v>71</v>
      </c>
      <c r="E13" s="17">
        <v>50000</v>
      </c>
      <c r="F13" s="17">
        <v>1000</v>
      </c>
      <c r="G13" s="25">
        <f t="shared" si="0"/>
        <v>0</v>
      </c>
      <c r="H13" s="32"/>
      <c r="I13" s="30"/>
    </row>
    <row r="14" spans="1:9" ht="25.5" customHeight="1">
      <c r="A14" s="11">
        <v>12</v>
      </c>
      <c r="B14" s="12"/>
      <c r="C14" s="12"/>
      <c r="D14" s="12"/>
      <c r="E14" s="17"/>
      <c r="F14" s="17"/>
      <c r="G14" s="25">
        <f t="shared" si="0"/>
        <v>0</v>
      </c>
      <c r="H14" s="32"/>
      <c r="I14" s="30"/>
    </row>
    <row r="15" spans="1:9" ht="25.5" customHeight="1">
      <c r="A15" s="11">
        <v>11</v>
      </c>
      <c r="B15" s="12"/>
      <c r="C15" s="12"/>
      <c r="D15" s="12"/>
      <c r="E15" s="17"/>
      <c r="F15" s="17"/>
      <c r="G15" s="25">
        <f t="shared" si="0"/>
        <v>0</v>
      </c>
      <c r="H15" s="32"/>
      <c r="I15" s="30"/>
    </row>
    <row r="16" spans="1:9" ht="25.5" customHeight="1">
      <c r="A16" s="11">
        <v>12</v>
      </c>
      <c r="B16" s="12"/>
      <c r="C16" s="12"/>
      <c r="D16" s="12"/>
      <c r="E16" s="17"/>
      <c r="F16" s="17"/>
      <c r="G16" s="25">
        <f t="shared" si="0"/>
        <v>0</v>
      </c>
      <c r="H16" s="32"/>
      <c r="I16" s="30"/>
    </row>
    <row r="17" spans="1:9" ht="25.5" customHeight="1">
      <c r="A17" s="11">
        <v>13</v>
      </c>
      <c r="B17" s="12"/>
      <c r="C17" s="12"/>
      <c r="D17" s="12"/>
      <c r="E17" s="17"/>
      <c r="F17" s="17"/>
      <c r="G17" s="25">
        <f t="shared" si="0"/>
        <v>0</v>
      </c>
      <c r="H17" s="32"/>
      <c r="I17" s="30"/>
    </row>
    <row r="18" spans="1:9" ht="25.5" customHeight="1">
      <c r="A18" s="11">
        <v>14</v>
      </c>
      <c r="B18" s="12"/>
      <c r="C18" s="12"/>
      <c r="D18" s="12"/>
      <c r="E18" s="17"/>
      <c r="F18" s="17"/>
      <c r="G18" s="25">
        <f t="shared" si="0"/>
        <v>0</v>
      </c>
      <c r="H18" s="32"/>
      <c r="I18" s="30"/>
    </row>
    <row r="19" spans="1:9" ht="25.5" customHeight="1">
      <c r="A19" s="11">
        <v>15</v>
      </c>
      <c r="B19" s="12"/>
      <c r="C19" s="12"/>
      <c r="D19" s="12"/>
      <c r="E19" s="17"/>
      <c r="F19" s="17"/>
      <c r="G19" s="25">
        <f t="shared" si="0"/>
        <v>0</v>
      </c>
      <c r="H19" s="32"/>
      <c r="I19" s="30"/>
    </row>
    <row r="20" spans="1:9" ht="25.5" customHeight="1">
      <c r="A20" s="11">
        <v>16</v>
      </c>
      <c r="B20" s="12"/>
      <c r="C20" s="12"/>
      <c r="D20" s="12"/>
      <c r="E20" s="17"/>
      <c r="F20" s="17"/>
      <c r="G20" s="25">
        <f t="shared" si="0"/>
        <v>0</v>
      </c>
      <c r="H20" s="32"/>
      <c r="I20" s="30"/>
    </row>
    <row r="21" spans="1:9" ht="25.5" customHeight="1">
      <c r="A21" s="11">
        <v>17</v>
      </c>
      <c r="B21" s="12"/>
      <c r="C21" s="12"/>
      <c r="D21" s="12"/>
      <c r="E21" s="17"/>
      <c r="F21" s="17"/>
      <c r="G21" s="25">
        <f t="shared" si="0"/>
        <v>0</v>
      </c>
      <c r="H21" s="32"/>
      <c r="I21" s="30"/>
    </row>
    <row r="22" spans="1:9" ht="25.5" customHeight="1" thickBot="1">
      <c r="A22" s="14">
        <v>18</v>
      </c>
      <c r="B22" s="39"/>
      <c r="C22" s="39"/>
      <c r="D22" s="39"/>
      <c r="E22" s="35"/>
      <c r="F22" s="35"/>
      <c r="G22" s="36">
        <f t="shared" si="0"/>
        <v>0</v>
      </c>
      <c r="H22" s="37"/>
      <c r="I22" s="30"/>
    </row>
    <row r="23" spans="1:9">
      <c r="A23" s="26"/>
      <c r="B23" s="26"/>
      <c r="C23" s="26"/>
      <c r="D23" s="26"/>
      <c r="E23" s="26"/>
      <c r="F23" s="26"/>
      <c r="G23" s="27" t="s">
        <v>24</v>
      </c>
      <c r="H23" s="28">
        <f>SUM(H1:H22)</f>
        <v>0</v>
      </c>
    </row>
    <row r="24" spans="1:9">
      <c r="G24" s="24"/>
      <c r="H24" s="22"/>
    </row>
    <row r="25" spans="1:9">
      <c r="A25" t="s">
        <v>19</v>
      </c>
    </row>
    <row r="27" spans="1:9">
      <c r="A27" s="1" t="s">
        <v>52</v>
      </c>
    </row>
    <row r="28" spans="1:9">
      <c r="A28" s="1"/>
      <c r="B28" s="57" t="s">
        <v>116</v>
      </c>
    </row>
    <row r="29" spans="1:9">
      <c r="A29" s="1"/>
    </row>
    <row r="30" spans="1:9">
      <c r="A30" s="1"/>
    </row>
    <row r="31" spans="1:9">
      <c r="A31" s="1"/>
    </row>
    <row r="32" spans="1:9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Header>&amp;CKrádež&amp;RStránka &amp;P z &amp;N</oddHeader>
    <oddFooter>&amp;COK GROUP a.s., Mánesova 3014/16, 612 00 Brno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>
      <pane ySplit="2" topLeftCell="A3" activePane="bottomLeft" state="frozen"/>
      <selection pane="bottomLeft" activeCell="H1" sqref="H1:H65536"/>
    </sheetView>
  </sheetViews>
  <sheetFormatPr defaultRowHeight="12.75"/>
  <cols>
    <col min="1" max="1" width="3" customWidth="1"/>
    <col min="2" max="2" width="22.7109375" customWidth="1"/>
    <col min="3" max="3" width="11.7109375" bestFit="1" customWidth="1"/>
    <col min="4" max="4" width="5" bestFit="1" customWidth="1"/>
    <col min="5" max="5" width="10.140625" bestFit="1" customWidth="1"/>
    <col min="6" max="6" width="11.140625" bestFit="1" customWidth="1"/>
    <col min="7" max="7" width="6.5703125" bestFit="1" customWidth="1"/>
    <col min="8" max="8" width="7" hidden="1" customWidth="1"/>
    <col min="9" max="9" width="8.28515625" customWidth="1"/>
    <col min="10" max="10" width="3.7109375" customWidth="1"/>
  </cols>
  <sheetData>
    <row r="1" spans="1:10" ht="16.5" thickBot="1">
      <c r="A1" s="47" t="str">
        <f>'Základní údaje'!B1</f>
        <v>Město Kostelec nad Orlicí</v>
      </c>
    </row>
    <row r="2" spans="1:10" s="7" customFormat="1" ht="25.5" customHeight="1" thickBot="1">
      <c r="A2" s="2" t="s">
        <v>0</v>
      </c>
      <c r="B2" s="3" t="s">
        <v>1</v>
      </c>
      <c r="C2" s="3" t="s">
        <v>20</v>
      </c>
      <c r="D2" s="4" t="s">
        <v>21</v>
      </c>
      <c r="E2" s="3" t="s">
        <v>2</v>
      </c>
      <c r="F2" s="5" t="s">
        <v>4</v>
      </c>
      <c r="G2" s="5" t="s">
        <v>5</v>
      </c>
      <c r="H2" s="5" t="s">
        <v>6</v>
      </c>
      <c r="I2" s="6" t="s">
        <v>7</v>
      </c>
      <c r="J2" s="30"/>
    </row>
    <row r="3" spans="1:10" ht="25.5" customHeight="1">
      <c r="A3" s="29">
        <v>1</v>
      </c>
      <c r="B3" s="78" t="s">
        <v>99</v>
      </c>
      <c r="C3" s="10"/>
      <c r="D3" s="18">
        <v>2012</v>
      </c>
      <c r="E3" s="79" t="s">
        <v>100</v>
      </c>
      <c r="F3" s="15">
        <v>895000</v>
      </c>
      <c r="G3" s="15">
        <v>5000</v>
      </c>
      <c r="H3" s="16">
        <f>IF(F3=0,0,I3/F3*1000)</f>
        <v>0</v>
      </c>
      <c r="I3" s="38"/>
      <c r="J3" s="30"/>
    </row>
    <row r="4" spans="1:10" ht="25.5" customHeight="1">
      <c r="A4" s="11">
        <v>2</v>
      </c>
      <c r="B4" s="12"/>
      <c r="C4" s="13"/>
      <c r="D4" s="19"/>
      <c r="E4" s="13"/>
      <c r="F4" s="17"/>
      <c r="G4" s="17"/>
      <c r="H4" s="25">
        <f t="shared" ref="H4:H20" si="0">IF(F4=0,0,I4/F4*1000)</f>
        <v>0</v>
      </c>
      <c r="I4" s="32"/>
      <c r="J4" s="30"/>
    </row>
    <row r="5" spans="1:10" ht="25.5" customHeight="1">
      <c r="A5" s="11">
        <v>3</v>
      </c>
      <c r="B5" s="12"/>
      <c r="C5" s="13"/>
      <c r="D5" s="19"/>
      <c r="E5" s="13"/>
      <c r="F5" s="17"/>
      <c r="G5" s="17"/>
      <c r="H5" s="25">
        <f t="shared" si="0"/>
        <v>0</v>
      </c>
      <c r="I5" s="32"/>
      <c r="J5" s="30"/>
    </row>
    <row r="6" spans="1:10" ht="25.5" customHeight="1">
      <c r="A6" s="11">
        <v>4</v>
      </c>
      <c r="B6" s="12"/>
      <c r="C6" s="13"/>
      <c r="D6" s="19"/>
      <c r="E6" s="13"/>
      <c r="F6" s="17"/>
      <c r="G6" s="17"/>
      <c r="H6" s="25">
        <f t="shared" si="0"/>
        <v>0</v>
      </c>
      <c r="I6" s="32"/>
      <c r="J6" s="30"/>
    </row>
    <row r="7" spans="1:10" ht="25.5" customHeight="1">
      <c r="A7" s="11">
        <v>5</v>
      </c>
      <c r="B7" s="12"/>
      <c r="C7" s="13"/>
      <c r="D7" s="19"/>
      <c r="E7" s="13"/>
      <c r="F7" s="17"/>
      <c r="G7" s="17"/>
      <c r="H7" s="25">
        <f t="shared" si="0"/>
        <v>0</v>
      </c>
      <c r="I7" s="32"/>
      <c r="J7" s="30"/>
    </row>
    <row r="8" spans="1:10" ht="25.5" customHeight="1">
      <c r="A8" s="11">
        <v>6</v>
      </c>
      <c r="B8" s="12"/>
      <c r="C8" s="13"/>
      <c r="D8" s="19"/>
      <c r="E8" s="13"/>
      <c r="F8" s="17"/>
      <c r="G8" s="17"/>
      <c r="H8" s="25">
        <f t="shared" si="0"/>
        <v>0</v>
      </c>
      <c r="I8" s="32"/>
      <c r="J8" s="30"/>
    </row>
    <row r="9" spans="1:10" ht="25.5" customHeight="1">
      <c r="A9" s="11">
        <v>7</v>
      </c>
      <c r="B9" s="12"/>
      <c r="C9" s="13"/>
      <c r="D9" s="19"/>
      <c r="E9" s="13"/>
      <c r="F9" s="17"/>
      <c r="G9" s="17"/>
      <c r="H9" s="25">
        <f t="shared" si="0"/>
        <v>0</v>
      </c>
      <c r="I9" s="32"/>
      <c r="J9" s="30"/>
    </row>
    <row r="10" spans="1:10" ht="25.5" customHeight="1">
      <c r="A10" s="11">
        <v>8</v>
      </c>
      <c r="B10" s="12"/>
      <c r="C10" s="13"/>
      <c r="D10" s="19"/>
      <c r="E10" s="13"/>
      <c r="F10" s="17"/>
      <c r="G10" s="17"/>
      <c r="H10" s="25">
        <f t="shared" si="0"/>
        <v>0</v>
      </c>
      <c r="I10" s="32"/>
      <c r="J10" s="30"/>
    </row>
    <row r="11" spans="1:10" ht="25.5" customHeight="1">
      <c r="A11" s="11">
        <v>9</v>
      </c>
      <c r="B11" s="12"/>
      <c r="C11" s="13"/>
      <c r="D11" s="19"/>
      <c r="E11" s="13"/>
      <c r="F11" s="17"/>
      <c r="G11" s="17"/>
      <c r="H11" s="25">
        <f t="shared" si="0"/>
        <v>0</v>
      </c>
      <c r="I11" s="32"/>
      <c r="J11" s="30"/>
    </row>
    <row r="12" spans="1:10" ht="25.5" customHeight="1">
      <c r="A12" s="11">
        <v>10</v>
      </c>
      <c r="B12" s="12"/>
      <c r="C12" s="13"/>
      <c r="D12" s="19"/>
      <c r="E12" s="13"/>
      <c r="F12" s="17"/>
      <c r="G12" s="17"/>
      <c r="H12" s="25">
        <f t="shared" si="0"/>
        <v>0</v>
      </c>
      <c r="I12" s="32"/>
      <c r="J12" s="30"/>
    </row>
    <row r="13" spans="1:10" ht="25.5" customHeight="1">
      <c r="A13" s="11">
        <v>11</v>
      </c>
      <c r="B13" s="12"/>
      <c r="C13" s="13"/>
      <c r="D13" s="19"/>
      <c r="E13" s="13"/>
      <c r="F13" s="17"/>
      <c r="G13" s="17"/>
      <c r="H13" s="25">
        <f t="shared" si="0"/>
        <v>0</v>
      </c>
      <c r="I13" s="32"/>
      <c r="J13" s="30"/>
    </row>
    <row r="14" spans="1:10" ht="25.5" customHeight="1">
      <c r="A14" s="11">
        <v>12</v>
      </c>
      <c r="B14" s="12"/>
      <c r="C14" s="13"/>
      <c r="D14" s="19"/>
      <c r="E14" s="13"/>
      <c r="F14" s="17"/>
      <c r="G14" s="17"/>
      <c r="H14" s="25">
        <f t="shared" si="0"/>
        <v>0</v>
      </c>
      <c r="I14" s="32"/>
      <c r="J14" s="30"/>
    </row>
    <row r="15" spans="1:10" ht="25.5" customHeight="1">
      <c r="A15" s="11">
        <v>13</v>
      </c>
      <c r="B15" s="12"/>
      <c r="C15" s="13"/>
      <c r="D15" s="19"/>
      <c r="E15" s="13"/>
      <c r="F15" s="17"/>
      <c r="G15" s="17"/>
      <c r="H15" s="25">
        <f t="shared" si="0"/>
        <v>0</v>
      </c>
      <c r="I15" s="32"/>
      <c r="J15" s="30"/>
    </row>
    <row r="16" spans="1:10" ht="25.5" customHeight="1">
      <c r="A16" s="11">
        <v>14</v>
      </c>
      <c r="B16" s="12"/>
      <c r="C16" s="13"/>
      <c r="D16" s="19"/>
      <c r="E16" s="13"/>
      <c r="F16" s="17"/>
      <c r="G16" s="17"/>
      <c r="H16" s="25">
        <f t="shared" si="0"/>
        <v>0</v>
      </c>
      <c r="I16" s="32"/>
      <c r="J16" s="30"/>
    </row>
    <row r="17" spans="1:10" ht="25.5" customHeight="1">
      <c r="A17" s="11">
        <v>15</v>
      </c>
      <c r="B17" s="12"/>
      <c r="C17" s="13"/>
      <c r="D17" s="19"/>
      <c r="E17" s="13"/>
      <c r="F17" s="17"/>
      <c r="G17" s="17"/>
      <c r="H17" s="25">
        <f t="shared" si="0"/>
        <v>0</v>
      </c>
      <c r="I17" s="32"/>
      <c r="J17" s="30"/>
    </row>
    <row r="18" spans="1:10" ht="25.5" customHeight="1">
      <c r="A18" s="11">
        <v>16</v>
      </c>
      <c r="B18" s="12"/>
      <c r="C18" s="13"/>
      <c r="D18" s="19"/>
      <c r="E18" s="13"/>
      <c r="F18" s="17"/>
      <c r="G18" s="17"/>
      <c r="H18" s="25">
        <f t="shared" si="0"/>
        <v>0</v>
      </c>
      <c r="I18" s="32"/>
      <c r="J18" s="30"/>
    </row>
    <row r="19" spans="1:10" ht="25.5" customHeight="1">
      <c r="A19" s="11">
        <v>17</v>
      </c>
      <c r="B19" s="12"/>
      <c r="C19" s="13"/>
      <c r="D19" s="19"/>
      <c r="E19" s="13"/>
      <c r="F19" s="17"/>
      <c r="G19" s="17"/>
      <c r="H19" s="25">
        <f t="shared" si="0"/>
        <v>0</v>
      </c>
      <c r="I19" s="32"/>
      <c r="J19" s="30"/>
    </row>
    <row r="20" spans="1:10" ht="25.5" customHeight="1" thickBot="1">
      <c r="A20" s="14">
        <v>18</v>
      </c>
      <c r="B20" s="39"/>
      <c r="C20" s="33"/>
      <c r="D20" s="34"/>
      <c r="E20" s="33"/>
      <c r="F20" s="35"/>
      <c r="G20" s="35"/>
      <c r="H20" s="36">
        <f t="shared" si="0"/>
        <v>0</v>
      </c>
      <c r="I20" s="37"/>
      <c r="J20" s="30"/>
    </row>
    <row r="21" spans="1:10">
      <c r="A21" s="26"/>
      <c r="B21" s="26"/>
      <c r="C21" s="26"/>
      <c r="D21" s="26"/>
      <c r="E21" s="26"/>
      <c r="F21" s="26"/>
      <c r="G21" s="26"/>
      <c r="H21" s="27" t="s">
        <v>24</v>
      </c>
      <c r="I21" s="28">
        <f>SUM(I1:I20)</f>
        <v>0</v>
      </c>
    </row>
    <row r="22" spans="1:10">
      <c r="H22" s="24"/>
      <c r="I22" s="22"/>
    </row>
    <row r="23" spans="1:10">
      <c r="A23" t="s">
        <v>22</v>
      </c>
    </row>
    <row r="24" spans="1:10">
      <c r="A24" t="s">
        <v>37</v>
      </c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&amp;CStroje&amp;RStránka &amp;P z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>
      <pane ySplit="2" topLeftCell="A3" activePane="bottomLeft" state="frozen"/>
      <selection pane="bottomLeft" activeCell="B26" sqref="A1:J36"/>
    </sheetView>
  </sheetViews>
  <sheetFormatPr defaultRowHeight="12.75"/>
  <cols>
    <col min="1" max="1" width="3" customWidth="1"/>
    <col min="2" max="2" width="21.140625" bestFit="1" customWidth="1"/>
    <col min="3" max="3" width="16.85546875" bestFit="1" customWidth="1"/>
    <col min="4" max="4" width="5" bestFit="1" customWidth="1"/>
    <col min="5" max="5" width="10.140625" bestFit="1" customWidth="1"/>
    <col min="6" max="6" width="11.140625" bestFit="1" customWidth="1"/>
    <col min="7" max="7" width="5.5703125" bestFit="1" customWidth="1"/>
    <col min="8" max="8" width="11.42578125" hidden="1" customWidth="1"/>
    <col min="9" max="9" width="8.28515625" customWidth="1"/>
    <col min="10" max="10" width="3.7109375" customWidth="1"/>
  </cols>
  <sheetData>
    <row r="1" spans="1:18" ht="16.5" thickBot="1">
      <c r="A1" s="47" t="str">
        <f>'Základní údaje'!B1</f>
        <v>Město Kostelec nad Orlicí</v>
      </c>
    </row>
    <row r="2" spans="1:18" s="7" customFormat="1" ht="25.5" customHeight="1" thickBot="1">
      <c r="A2" s="2" t="s">
        <v>0</v>
      </c>
      <c r="B2" s="3" t="s">
        <v>1</v>
      </c>
      <c r="C2" s="3" t="s">
        <v>20</v>
      </c>
      <c r="D2" s="4" t="s">
        <v>21</v>
      </c>
      <c r="E2" s="3" t="s">
        <v>2</v>
      </c>
      <c r="F2" s="5" t="s">
        <v>4</v>
      </c>
      <c r="G2" s="5" t="s">
        <v>5</v>
      </c>
      <c r="H2" s="5" t="s">
        <v>6</v>
      </c>
      <c r="I2" s="6" t="s">
        <v>7</v>
      </c>
      <c r="J2" s="30"/>
    </row>
    <row r="3" spans="1:18" ht="102">
      <c r="A3" s="29">
        <v>1</v>
      </c>
      <c r="B3" s="9" t="s">
        <v>96</v>
      </c>
      <c r="C3" s="10" t="s">
        <v>97</v>
      </c>
      <c r="D3" s="18"/>
      <c r="E3" s="10" t="s">
        <v>98</v>
      </c>
      <c r="F3" s="15">
        <v>8000000</v>
      </c>
      <c r="G3" s="15">
        <v>1000</v>
      </c>
      <c r="H3" s="16">
        <f>IF(F3=0,0,I3/F3*1000)</f>
        <v>0</v>
      </c>
      <c r="I3" s="38"/>
      <c r="J3" s="30"/>
      <c r="K3" s="86"/>
      <c r="L3" s="85"/>
      <c r="M3" s="85"/>
      <c r="N3" s="85"/>
      <c r="O3" s="85"/>
      <c r="P3" s="85"/>
      <c r="Q3" s="85"/>
      <c r="R3" s="85"/>
    </row>
    <row r="4" spans="1:18" ht="25.5" customHeight="1">
      <c r="A4" s="11">
        <v>2</v>
      </c>
      <c r="B4" s="12"/>
      <c r="C4" s="13"/>
      <c r="D4" s="19"/>
      <c r="E4" s="13"/>
      <c r="F4" s="17"/>
      <c r="G4" s="17"/>
      <c r="H4" s="25">
        <f t="shared" ref="H4:H20" si="0">IF(F4=0,0,I4/F4*1000)</f>
        <v>0</v>
      </c>
      <c r="I4" s="32"/>
      <c r="J4" s="30"/>
    </row>
    <row r="5" spans="1:18" ht="25.5" customHeight="1">
      <c r="A5" s="11">
        <v>3</v>
      </c>
      <c r="B5" s="12"/>
      <c r="C5" s="13"/>
      <c r="D5" s="19"/>
      <c r="E5" s="13"/>
      <c r="F5" s="17"/>
      <c r="G5" s="17"/>
      <c r="H5" s="25">
        <f t="shared" si="0"/>
        <v>0</v>
      </c>
      <c r="I5" s="32"/>
      <c r="J5" s="30"/>
    </row>
    <row r="6" spans="1:18" ht="25.5" customHeight="1">
      <c r="A6" s="11">
        <v>4</v>
      </c>
      <c r="B6" s="12"/>
      <c r="C6" s="13"/>
      <c r="D6" s="19"/>
      <c r="E6" s="13"/>
      <c r="F6" s="17"/>
      <c r="G6" s="17"/>
      <c r="H6" s="25">
        <f t="shared" si="0"/>
        <v>0</v>
      </c>
      <c r="I6" s="32"/>
      <c r="J6" s="30"/>
    </row>
    <row r="7" spans="1:18" ht="25.5" customHeight="1">
      <c r="A7" s="11">
        <v>5</v>
      </c>
      <c r="B7" s="12"/>
      <c r="C7" s="13"/>
      <c r="D7" s="19"/>
      <c r="E7" s="13"/>
      <c r="F7" s="17"/>
      <c r="G7" s="17"/>
      <c r="H7" s="25">
        <f t="shared" si="0"/>
        <v>0</v>
      </c>
      <c r="I7" s="32"/>
      <c r="J7" s="30"/>
    </row>
    <row r="8" spans="1:18" ht="25.5" customHeight="1">
      <c r="A8" s="11">
        <v>6</v>
      </c>
      <c r="B8" s="12"/>
      <c r="C8" s="13"/>
      <c r="D8" s="19"/>
      <c r="E8" s="13"/>
      <c r="F8" s="17"/>
      <c r="G8" s="17"/>
      <c r="H8" s="25">
        <f t="shared" si="0"/>
        <v>0</v>
      </c>
      <c r="I8" s="32"/>
      <c r="J8" s="30"/>
    </row>
    <row r="9" spans="1:18" ht="25.5" customHeight="1">
      <c r="A9" s="11">
        <v>7</v>
      </c>
      <c r="B9" s="12"/>
      <c r="C9" s="13"/>
      <c r="D9" s="19"/>
      <c r="E9" s="13"/>
      <c r="F9" s="17"/>
      <c r="G9" s="17"/>
      <c r="H9" s="25">
        <f t="shared" si="0"/>
        <v>0</v>
      </c>
      <c r="I9" s="32"/>
      <c r="J9" s="30"/>
    </row>
    <row r="10" spans="1:18" ht="25.5" customHeight="1">
      <c r="A10" s="11">
        <v>8</v>
      </c>
      <c r="B10" s="12"/>
      <c r="C10" s="13"/>
      <c r="D10" s="19"/>
      <c r="E10" s="13"/>
      <c r="F10" s="17"/>
      <c r="G10" s="17"/>
      <c r="H10" s="25">
        <f t="shared" si="0"/>
        <v>0</v>
      </c>
      <c r="I10" s="32"/>
      <c r="J10" s="30"/>
    </row>
    <row r="11" spans="1:18" ht="25.5" customHeight="1">
      <c r="A11" s="11">
        <v>9</v>
      </c>
      <c r="B11" s="12"/>
      <c r="C11" s="13"/>
      <c r="D11" s="19"/>
      <c r="E11" s="13"/>
      <c r="F11" s="17"/>
      <c r="G11" s="17"/>
      <c r="H11" s="25">
        <f t="shared" si="0"/>
        <v>0</v>
      </c>
      <c r="I11" s="32"/>
      <c r="J11" s="30"/>
    </row>
    <row r="12" spans="1:18" ht="25.5" customHeight="1">
      <c r="A12" s="11">
        <v>10</v>
      </c>
      <c r="B12" s="12"/>
      <c r="C12" s="13"/>
      <c r="D12" s="19"/>
      <c r="E12" s="13"/>
      <c r="F12" s="17"/>
      <c r="G12" s="17"/>
      <c r="H12" s="25">
        <f t="shared" si="0"/>
        <v>0</v>
      </c>
      <c r="I12" s="32"/>
      <c r="J12" s="30"/>
    </row>
    <row r="13" spans="1:18" ht="25.5" customHeight="1">
      <c r="A13" s="11">
        <v>11</v>
      </c>
      <c r="B13" s="12"/>
      <c r="C13" s="13"/>
      <c r="D13" s="19"/>
      <c r="E13" s="13"/>
      <c r="F13" s="17"/>
      <c r="G13" s="17"/>
      <c r="H13" s="25">
        <f t="shared" si="0"/>
        <v>0</v>
      </c>
      <c r="I13" s="32"/>
      <c r="J13" s="30"/>
    </row>
    <row r="14" spans="1:18" ht="25.5" customHeight="1">
      <c r="A14" s="11">
        <v>12</v>
      </c>
      <c r="B14" s="12"/>
      <c r="C14" s="13"/>
      <c r="D14" s="19"/>
      <c r="E14" s="13"/>
      <c r="F14" s="17"/>
      <c r="G14" s="17"/>
      <c r="H14" s="25">
        <f t="shared" si="0"/>
        <v>0</v>
      </c>
      <c r="I14" s="32"/>
      <c r="J14" s="30"/>
    </row>
    <row r="15" spans="1:18" ht="25.5" customHeight="1">
      <c r="A15" s="11">
        <v>13</v>
      </c>
      <c r="B15" s="12"/>
      <c r="C15" s="13"/>
      <c r="D15" s="19"/>
      <c r="E15" s="13"/>
      <c r="F15" s="17"/>
      <c r="G15" s="17"/>
      <c r="H15" s="25">
        <f t="shared" si="0"/>
        <v>0</v>
      </c>
      <c r="I15" s="32"/>
      <c r="J15" s="30"/>
    </row>
    <row r="16" spans="1:18" ht="25.5" customHeight="1">
      <c r="A16" s="11">
        <v>14</v>
      </c>
      <c r="B16" s="12"/>
      <c r="C16" s="13"/>
      <c r="D16" s="19"/>
      <c r="E16" s="13"/>
      <c r="F16" s="17"/>
      <c r="G16" s="17"/>
      <c r="H16" s="25">
        <f t="shared" si="0"/>
        <v>0</v>
      </c>
      <c r="I16" s="32"/>
      <c r="J16" s="30"/>
    </row>
    <row r="17" spans="1:10" ht="25.5" customHeight="1">
      <c r="A17" s="11">
        <v>15</v>
      </c>
      <c r="B17" s="12"/>
      <c r="C17" s="13"/>
      <c r="D17" s="19"/>
      <c r="E17" s="13"/>
      <c r="F17" s="17"/>
      <c r="G17" s="17"/>
      <c r="H17" s="25">
        <f t="shared" si="0"/>
        <v>0</v>
      </c>
      <c r="I17" s="32"/>
      <c r="J17" s="30"/>
    </row>
    <row r="18" spans="1:10" ht="25.5" customHeight="1">
      <c r="A18" s="11">
        <v>16</v>
      </c>
      <c r="B18" s="12"/>
      <c r="C18" s="13"/>
      <c r="D18" s="19"/>
      <c r="E18" s="13"/>
      <c r="F18" s="17"/>
      <c r="G18" s="17"/>
      <c r="H18" s="25">
        <f t="shared" si="0"/>
        <v>0</v>
      </c>
      <c r="I18" s="32"/>
      <c r="J18" s="30"/>
    </row>
    <row r="19" spans="1:10" ht="25.5" customHeight="1">
      <c r="A19" s="11">
        <v>17</v>
      </c>
      <c r="B19" s="12"/>
      <c r="C19" s="13"/>
      <c r="D19" s="19"/>
      <c r="E19" s="13"/>
      <c r="F19" s="17"/>
      <c r="G19" s="17"/>
      <c r="H19" s="25">
        <f t="shared" si="0"/>
        <v>0</v>
      </c>
      <c r="I19" s="32"/>
      <c r="J19" s="30"/>
    </row>
    <row r="20" spans="1:10" ht="25.5" customHeight="1" thickBot="1">
      <c r="A20" s="14">
        <v>18</v>
      </c>
      <c r="B20" s="39"/>
      <c r="C20" s="33"/>
      <c r="D20" s="34"/>
      <c r="E20" s="33"/>
      <c r="F20" s="35"/>
      <c r="G20" s="35"/>
      <c r="H20" s="36">
        <f t="shared" si="0"/>
        <v>0</v>
      </c>
      <c r="I20" s="37"/>
      <c r="J20" s="30"/>
    </row>
    <row r="21" spans="1:10">
      <c r="A21" s="26"/>
      <c r="B21" s="26"/>
      <c r="C21" s="26"/>
      <c r="D21" s="26"/>
      <c r="E21" s="26"/>
      <c r="F21" s="26"/>
      <c r="G21" s="26"/>
      <c r="H21" s="27" t="s">
        <v>24</v>
      </c>
      <c r="I21" s="28">
        <f>SUM(I1:I20)</f>
        <v>0</v>
      </c>
    </row>
    <row r="22" spans="1:10">
      <c r="H22" s="24"/>
      <c r="I22" s="22"/>
    </row>
    <row r="23" spans="1:10">
      <c r="A23" t="s">
        <v>22</v>
      </c>
    </row>
    <row r="24" spans="1:10">
      <c r="A24" t="s">
        <v>37</v>
      </c>
    </row>
    <row r="26" spans="1:10">
      <c r="B26" s="85" t="s">
        <v>118</v>
      </c>
      <c r="C26" s="85"/>
      <c r="D26" s="85"/>
      <c r="E26" s="85"/>
      <c r="F26" s="85"/>
      <c r="G26" s="85"/>
      <c r="H26" s="85"/>
      <c r="I26" s="85"/>
      <c r="J26" s="85"/>
    </row>
    <row r="27" spans="1:10">
      <c r="B27" s="85"/>
      <c r="C27" s="85"/>
      <c r="D27" s="85"/>
      <c r="E27" s="85"/>
      <c r="F27" s="85"/>
      <c r="G27" s="85"/>
      <c r="H27" s="85"/>
      <c r="I27" s="85"/>
      <c r="J27" s="85"/>
    </row>
    <row r="28" spans="1:10">
      <c r="B28" s="85"/>
      <c r="C28" s="85"/>
      <c r="D28" s="85"/>
      <c r="E28" s="85"/>
      <c r="F28" s="85"/>
      <c r="G28" s="85"/>
      <c r="H28" s="85"/>
      <c r="I28" s="85"/>
      <c r="J28" s="85"/>
    </row>
    <row r="29" spans="1:10">
      <c r="B29" s="85"/>
      <c r="C29" s="85"/>
      <c r="D29" s="85"/>
      <c r="E29" s="85"/>
      <c r="F29" s="85"/>
      <c r="G29" s="85"/>
      <c r="H29" s="85"/>
      <c r="I29" s="85"/>
      <c r="J29" s="85"/>
    </row>
    <row r="30" spans="1:10">
      <c r="B30" s="85"/>
      <c r="C30" s="85"/>
      <c r="D30" s="85"/>
      <c r="E30" s="85"/>
      <c r="F30" s="85"/>
      <c r="G30" s="85"/>
      <c r="H30" s="85"/>
      <c r="I30" s="85"/>
      <c r="J30" s="85"/>
    </row>
    <row r="31" spans="1:10">
      <c r="B31" s="85"/>
      <c r="C31" s="85"/>
      <c r="D31" s="85"/>
      <c r="E31" s="85"/>
      <c r="F31" s="85"/>
      <c r="G31" s="85"/>
      <c r="H31" s="85"/>
      <c r="I31" s="85"/>
      <c r="J31" s="85"/>
    </row>
    <row r="32" spans="1:10">
      <c r="B32" s="85"/>
      <c r="C32" s="85"/>
      <c r="D32" s="85"/>
      <c r="E32" s="85"/>
      <c r="F32" s="85"/>
      <c r="G32" s="85"/>
      <c r="H32" s="85"/>
      <c r="I32" s="85"/>
      <c r="J32" s="85"/>
    </row>
    <row r="33" spans="2:10">
      <c r="B33" s="85"/>
      <c r="C33" s="85"/>
      <c r="D33" s="85"/>
      <c r="E33" s="85"/>
      <c r="F33" s="85"/>
      <c r="G33" s="85"/>
      <c r="H33" s="85"/>
      <c r="I33" s="85"/>
      <c r="J33" s="85"/>
    </row>
    <row r="34" spans="2:10">
      <c r="B34" s="85"/>
      <c r="C34" s="85"/>
      <c r="D34" s="85"/>
      <c r="E34" s="85"/>
      <c r="F34" s="85"/>
      <c r="G34" s="85"/>
      <c r="H34" s="85"/>
      <c r="I34" s="85"/>
      <c r="J34" s="85"/>
    </row>
    <row r="35" spans="2:10">
      <c r="B35" s="85"/>
      <c r="C35" s="85"/>
      <c r="D35" s="85"/>
      <c r="E35" s="85"/>
      <c r="F35" s="85"/>
      <c r="G35" s="85"/>
      <c r="H35" s="85"/>
      <c r="I35" s="85"/>
      <c r="J35" s="85"/>
    </row>
    <row r="36" spans="2:10">
      <c r="B36" s="85"/>
      <c r="C36" s="85"/>
      <c r="D36" s="85"/>
      <c r="E36" s="85"/>
      <c r="F36" s="85"/>
      <c r="G36" s="85"/>
      <c r="H36" s="85"/>
      <c r="I36" s="85"/>
      <c r="J36" s="85"/>
    </row>
  </sheetData>
  <mergeCells count="2">
    <mergeCell ref="B26:J36"/>
    <mergeCell ref="K3:R3"/>
  </mergeCells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Header>&amp;CElektronika&amp;RStránka &amp;P z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pane ySplit="2" topLeftCell="A3" activePane="bottomLeft" state="frozen"/>
      <selection pane="bottomLeft" activeCell="I12" sqref="I12"/>
    </sheetView>
  </sheetViews>
  <sheetFormatPr defaultRowHeight="12.75"/>
  <cols>
    <col min="1" max="1" width="3" customWidth="1"/>
    <col min="2" max="2" width="29.7109375" customWidth="1"/>
    <col min="3" max="3" width="11.140625" bestFit="1" customWidth="1"/>
    <col min="4" max="4" width="6.5703125" bestFit="1" customWidth="1"/>
    <col min="5" max="5" width="7" hidden="1" customWidth="1"/>
    <col min="6" max="6" width="8.28515625" customWidth="1"/>
    <col min="7" max="7" width="3.7109375" customWidth="1"/>
  </cols>
  <sheetData>
    <row r="1" spans="1:7" ht="16.5" thickBot="1">
      <c r="A1" s="47" t="str">
        <f>'Základní údaje'!B1</f>
        <v>Město Kostelec nad Orlicí</v>
      </c>
    </row>
    <row r="2" spans="1:7" ht="25.5" customHeight="1" thickBot="1">
      <c r="A2" s="2" t="s">
        <v>0</v>
      </c>
      <c r="B2" s="3" t="s">
        <v>23</v>
      </c>
      <c r="C2" s="5" t="s">
        <v>4</v>
      </c>
      <c r="D2" s="5" t="s">
        <v>5</v>
      </c>
      <c r="E2" s="5" t="s">
        <v>6</v>
      </c>
      <c r="F2" s="6" t="s">
        <v>7</v>
      </c>
      <c r="G2" s="30"/>
    </row>
    <row r="3" spans="1:7" ht="25.5" customHeight="1">
      <c r="A3" s="29">
        <v>1</v>
      </c>
      <c r="B3" s="9" t="s">
        <v>54</v>
      </c>
      <c r="C3" s="15">
        <v>20000000</v>
      </c>
      <c r="D3" s="15">
        <v>1000</v>
      </c>
      <c r="E3" s="16">
        <f t="shared" ref="E3:E11" si="0">IF($C$18=0,0,F3/$C$18*1000)</f>
        <v>0</v>
      </c>
      <c r="F3" s="38"/>
      <c r="G3" s="30"/>
    </row>
    <row r="4" spans="1:7" ht="25.5" customHeight="1">
      <c r="A4" s="11">
        <v>2</v>
      </c>
      <c r="B4" s="12" t="s">
        <v>55</v>
      </c>
      <c r="C4" s="17">
        <v>20000000</v>
      </c>
      <c r="D4" s="17">
        <v>1000</v>
      </c>
      <c r="E4" s="25">
        <f t="shared" si="0"/>
        <v>0</v>
      </c>
      <c r="F4" s="32"/>
      <c r="G4" s="30"/>
    </row>
    <row r="5" spans="1:7" ht="25.5" customHeight="1">
      <c r="A5" s="11">
        <v>3</v>
      </c>
      <c r="B5" s="12" t="s">
        <v>56</v>
      </c>
      <c r="C5" s="17">
        <v>5000000</v>
      </c>
      <c r="D5" s="17">
        <v>1000</v>
      </c>
      <c r="E5" s="25">
        <f t="shared" si="0"/>
        <v>0</v>
      </c>
      <c r="F5" s="32"/>
      <c r="G5" s="30"/>
    </row>
    <row r="6" spans="1:7" ht="51">
      <c r="A6" s="11"/>
      <c r="B6" s="80" t="s">
        <v>104</v>
      </c>
      <c r="C6" s="17">
        <v>5000000</v>
      </c>
      <c r="D6" s="17">
        <v>1000</v>
      </c>
      <c r="E6" s="25">
        <f t="shared" si="0"/>
        <v>0</v>
      </c>
      <c r="F6" s="32"/>
      <c r="G6" s="30"/>
    </row>
    <row r="7" spans="1:7" ht="25.5" customHeight="1">
      <c r="A7" s="11">
        <v>4</v>
      </c>
      <c r="B7" s="12" t="s">
        <v>58</v>
      </c>
      <c r="C7" s="17">
        <v>500000</v>
      </c>
      <c r="D7" s="17">
        <v>1000</v>
      </c>
      <c r="E7" s="25">
        <f t="shared" si="0"/>
        <v>0</v>
      </c>
      <c r="F7" s="32"/>
      <c r="G7" s="30"/>
    </row>
    <row r="8" spans="1:7" ht="25.5" customHeight="1">
      <c r="A8" s="11">
        <v>5</v>
      </c>
      <c r="B8" s="12" t="s">
        <v>57</v>
      </c>
      <c r="C8" s="17">
        <v>500000</v>
      </c>
      <c r="D8" s="17">
        <v>1000</v>
      </c>
      <c r="E8" s="25">
        <f t="shared" si="0"/>
        <v>0</v>
      </c>
      <c r="F8" s="32"/>
      <c r="G8" s="30"/>
    </row>
    <row r="9" spans="1:7" ht="38.25">
      <c r="A9" s="11">
        <v>6</v>
      </c>
      <c r="B9" s="80" t="s">
        <v>101</v>
      </c>
      <c r="C9" s="17">
        <v>2000000</v>
      </c>
      <c r="D9" s="17">
        <v>1000</v>
      </c>
      <c r="E9" s="25">
        <f t="shared" si="0"/>
        <v>0</v>
      </c>
      <c r="F9" s="32"/>
      <c r="G9" s="30"/>
    </row>
    <row r="10" spans="1:7" ht="25.5" customHeight="1">
      <c r="A10" s="11">
        <v>7</v>
      </c>
      <c r="B10" s="80" t="s">
        <v>102</v>
      </c>
      <c r="C10" s="17">
        <v>5000000</v>
      </c>
      <c r="D10" s="17">
        <v>1000</v>
      </c>
      <c r="E10" s="25">
        <f t="shared" si="0"/>
        <v>0</v>
      </c>
      <c r="F10" s="32"/>
      <c r="G10" s="30"/>
    </row>
    <row r="11" spans="1:7" ht="51">
      <c r="A11" s="11">
        <v>8</v>
      </c>
      <c r="B11" s="80" t="s">
        <v>103</v>
      </c>
      <c r="C11" s="17">
        <v>10000000</v>
      </c>
      <c r="D11" s="17">
        <v>1000</v>
      </c>
      <c r="E11" s="25">
        <f t="shared" si="0"/>
        <v>0</v>
      </c>
      <c r="F11" s="32"/>
      <c r="G11" s="30"/>
    </row>
    <row r="12" spans="1:7">
      <c r="A12" s="11">
        <v>9</v>
      </c>
      <c r="B12" s="80" t="s">
        <v>105</v>
      </c>
      <c r="C12" s="17">
        <v>500000</v>
      </c>
      <c r="D12" s="17">
        <v>1000</v>
      </c>
      <c r="E12" s="25">
        <f t="shared" ref="E12:E13" si="1">IF($C$18=0,0,F12/$C$18*1000)</f>
        <v>0</v>
      </c>
      <c r="F12" s="32"/>
      <c r="G12" s="30"/>
    </row>
    <row r="13" spans="1:7" ht="25.5">
      <c r="A13" s="11">
        <v>10</v>
      </c>
      <c r="B13" s="80" t="s">
        <v>107</v>
      </c>
      <c r="C13" s="17">
        <v>10000000</v>
      </c>
      <c r="D13" s="17">
        <v>1000</v>
      </c>
      <c r="E13" s="25">
        <f t="shared" si="1"/>
        <v>0</v>
      </c>
      <c r="F13" s="32"/>
      <c r="G13" s="30"/>
    </row>
    <row r="14" spans="1:7" ht="25.5" customHeight="1">
      <c r="A14" s="11">
        <v>11</v>
      </c>
      <c r="B14" s="80" t="s">
        <v>108</v>
      </c>
      <c r="C14" s="17">
        <v>10000000</v>
      </c>
      <c r="D14" s="17">
        <v>1000</v>
      </c>
      <c r="E14" s="25">
        <f>IF($C$18=0,0,F14/$C$18*1000)</f>
        <v>0</v>
      </c>
      <c r="F14" s="32"/>
      <c r="G14" s="30"/>
    </row>
    <row r="15" spans="1:7" ht="64.5" thickBot="1">
      <c r="A15" s="14">
        <v>12</v>
      </c>
      <c r="B15" s="81" t="s">
        <v>109</v>
      </c>
      <c r="C15" s="35">
        <v>5000000</v>
      </c>
      <c r="D15" s="35">
        <v>1000</v>
      </c>
      <c r="E15" s="36">
        <f>IF($C$18=0,0,F15/$C$18*1000)</f>
        <v>0</v>
      </c>
      <c r="F15" s="37"/>
      <c r="G15" s="30"/>
    </row>
    <row r="16" spans="1:7">
      <c r="A16" s="26"/>
      <c r="B16" s="26"/>
      <c r="C16" s="26"/>
      <c r="D16" s="26"/>
      <c r="E16" s="27" t="s">
        <v>24</v>
      </c>
      <c r="F16" s="28">
        <f>SUM(F1:F15)</f>
        <v>0</v>
      </c>
      <c r="G16" s="31"/>
    </row>
    <row r="17" spans="1:7">
      <c r="B17" s="86" t="s">
        <v>110</v>
      </c>
      <c r="C17" s="85"/>
      <c r="D17" s="85"/>
      <c r="E17" s="85"/>
      <c r="F17" s="85"/>
      <c r="G17" s="31"/>
    </row>
    <row r="18" spans="1:7" ht="39.75" customHeight="1">
      <c r="B18" s="85"/>
      <c r="C18" s="85"/>
      <c r="D18" s="85"/>
      <c r="E18" s="85"/>
      <c r="F18" s="85"/>
      <c r="G18" s="31"/>
    </row>
    <row r="19" spans="1:7">
      <c r="B19" s="20"/>
      <c r="C19" s="23"/>
      <c r="G19" s="31"/>
    </row>
    <row r="20" spans="1:7">
      <c r="B20" s="21" t="s">
        <v>106</v>
      </c>
      <c r="C20" s="22">
        <v>6071</v>
      </c>
      <c r="D20" s="1"/>
      <c r="G20" s="31"/>
    </row>
    <row r="21" spans="1:7">
      <c r="B21" s="20"/>
      <c r="C21" s="23"/>
      <c r="G21" s="31"/>
    </row>
    <row r="22" spans="1:7">
      <c r="B22" s="21"/>
      <c r="C22" s="22"/>
      <c r="D22" s="1"/>
      <c r="G22" s="31"/>
    </row>
    <row r="23" spans="1:7">
      <c r="B23" s="21"/>
      <c r="C23" s="22"/>
      <c r="D23" s="1"/>
      <c r="G23" s="31"/>
    </row>
    <row r="25" spans="1:7">
      <c r="A25" s="56"/>
    </row>
    <row r="26" spans="1:7">
      <c r="A26" s="56"/>
    </row>
    <row r="27" spans="1:7">
      <c r="A27" s="1"/>
    </row>
    <row r="28" spans="1:7">
      <c r="A28" s="1"/>
      <c r="B28" s="1"/>
    </row>
    <row r="29" spans="1:7">
      <c r="B29" s="1"/>
    </row>
    <row r="30" spans="1:7">
      <c r="B30" s="1"/>
    </row>
    <row r="31" spans="1:7">
      <c r="B31" s="57"/>
    </row>
    <row r="32" spans="1:7">
      <c r="B32" s="55"/>
    </row>
  </sheetData>
  <mergeCells count="1">
    <mergeCell ref="B17:F18"/>
  </mergeCells>
  <phoneticPr fontId="9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&amp;COdpovědnost&amp;RStránka &amp;P z &amp;N</oddHeader>
    <oddFooter>Stránka &amp;P&amp;RNÁVRH NA POJIŠTĚNÍ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Základní údaje</vt:lpstr>
      <vt:lpstr>Živel</vt:lpstr>
      <vt:lpstr>Přerušení provozu</vt:lpstr>
      <vt:lpstr>Krádež</vt:lpstr>
      <vt:lpstr>Stroje</vt:lpstr>
      <vt:lpstr>Elektronika</vt:lpstr>
      <vt:lpstr>Odpovědnost</vt:lpstr>
      <vt:lpstr>Elektronika!Oblast_tisku</vt:lpstr>
      <vt:lpstr>Krádež!Oblast_tisku</vt:lpstr>
      <vt:lpstr>Odpovědnost!Oblast_tisku</vt:lpstr>
      <vt:lpstr>'Přerušení provozu'!Oblast_tisku</vt:lpstr>
      <vt:lpstr>Stroje!Oblast_tisku</vt:lpstr>
      <vt:lpstr>'Základní údaje'!Oblast_tisku</vt:lpstr>
      <vt:lpstr>Živel!Oblast_tisku</vt:lpstr>
    </vt:vector>
  </TitlesOfParts>
  <Company>Pojišťovací makléřství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NA POJIŠTĚNÍ</dc:title>
  <dc:creator/>
  <cp:lastModifiedBy>Jan Šťastný</cp:lastModifiedBy>
  <cp:lastPrinted>2016-05-09T10:52:12Z</cp:lastPrinted>
  <dcterms:created xsi:type="dcterms:W3CDTF">2000-03-31T15:23:15Z</dcterms:created>
  <dcterms:modified xsi:type="dcterms:W3CDTF">2016-05-11T14:54:35Z</dcterms:modified>
</cp:coreProperties>
</file>