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území'!$C$124:$K$292</definedName>
    <definedName name="_xlnm.Print_Area" localSheetId="1">'a - příprava území'!$C$4:$J$41,'a - příprava území'!$C$50:$J$76,'a - příprava území'!$C$82:$J$104,'a - příprava území'!$C$110:$K$292</definedName>
    <definedName name="_xlnm.Print_Titles" localSheetId="1">'a - příprava území'!$124:$124</definedName>
    <definedName name="_xlnm._FilterDatabase" localSheetId="2" hidden="1">'b - návrh'!$C$127:$K$522</definedName>
    <definedName name="_xlnm.Print_Area" localSheetId="2">'b - návrh'!$C$4:$J$41,'b - návrh'!$C$50:$J$76,'b - návrh'!$C$82:$J$107,'b - návrh'!$C$113:$K$522</definedName>
    <definedName name="_xlnm.Print_Titles" localSheetId="2">'b - návrh'!$127:$127</definedName>
    <definedName name="_xlnm._FilterDatabase" localSheetId="3" hidden="1">'B - Vedlejší a ostatní ná...'!$C$121:$K$149</definedName>
    <definedName name="_xlnm.Print_Area" localSheetId="3">'B - Vedlejší a ostatní ná...'!$C$4:$J$39,'B - Vedlejší a ostatní ná...'!$C$50:$J$76,'B - Vedlejší a ostatní ná...'!$C$82:$J$103,'B - Vedlejší a ostatní ná...'!$C$109:$K$149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49"/>
  <c r="BH149"/>
  <c r="BG149"/>
  <c r="BF149"/>
  <c r="T149"/>
  <c r="T148"/>
  <c r="R149"/>
  <c r="R148"/>
  <c r="P149"/>
  <c r="P148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92"/>
  <c r="J17"/>
  <c r="J15"/>
  <c r="E15"/>
  <c r="F118"/>
  <c r="J14"/>
  <c r="J12"/>
  <c r="J116"/>
  <c r="E7"/>
  <c r="E85"/>
  <c i="3" r="J512"/>
  <c r="J39"/>
  <c r="J38"/>
  <c i="1" r="AY97"/>
  <c i="3" r="J37"/>
  <c i="1" r="AX97"/>
  <c i="3" r="BI519"/>
  <c r="BH519"/>
  <c r="BG519"/>
  <c r="BF519"/>
  <c r="T519"/>
  <c r="R519"/>
  <c r="P519"/>
  <c r="BI515"/>
  <c r="BH515"/>
  <c r="BG515"/>
  <c r="BF515"/>
  <c r="T515"/>
  <c r="R515"/>
  <c r="P515"/>
  <c r="J104"/>
  <c r="BI511"/>
  <c r="BH511"/>
  <c r="BG511"/>
  <c r="BF511"/>
  <c r="T511"/>
  <c r="R511"/>
  <c r="P511"/>
  <c r="BI510"/>
  <c r="BH510"/>
  <c r="BG510"/>
  <c r="BF510"/>
  <c r="T510"/>
  <c r="R510"/>
  <c r="P510"/>
  <c r="BI505"/>
  <c r="BH505"/>
  <c r="BG505"/>
  <c r="BF505"/>
  <c r="T505"/>
  <c r="R505"/>
  <c r="P505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93"/>
  <c r="J16"/>
  <c r="J14"/>
  <c r="J122"/>
  <c r="E7"/>
  <c r="E116"/>
  <c i="2" r="J39"/>
  <c r="J38"/>
  <c i="1" r="AY96"/>
  <c i="2" r="J37"/>
  <c i="1" r="AX96"/>
  <c i="2" r="BI292"/>
  <c r="BH292"/>
  <c r="BG292"/>
  <c r="BF292"/>
  <c r="T292"/>
  <c r="R292"/>
  <c r="P292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94"/>
  <c r="J19"/>
  <c r="J17"/>
  <c r="E17"/>
  <c r="F121"/>
  <c r="J16"/>
  <c r="J14"/>
  <c r="J119"/>
  <c r="E7"/>
  <c r="E113"/>
  <c i="1" r="L90"/>
  <c r="AM90"/>
  <c r="AM89"/>
  <c r="L89"/>
  <c r="AM87"/>
  <c r="L87"/>
  <c r="L85"/>
  <c r="L84"/>
  <c i="2" r="BK274"/>
  <c r="J254"/>
  <c r="BK226"/>
  <c r="J188"/>
  <c r="J160"/>
  <c r="BK136"/>
  <c r="BK270"/>
  <c r="BK254"/>
  <c r="J234"/>
  <c r="BK218"/>
  <c r="BK184"/>
  <c r="BK168"/>
  <c r="J292"/>
  <c r="BK282"/>
  <c r="BK242"/>
  <c r="J209"/>
  <c r="J192"/>
  <c r="J172"/>
  <c r="BK148"/>
  <c r="BK132"/>
  <c i="3" r="J505"/>
  <c r="BK493"/>
  <c r="J465"/>
  <c r="J429"/>
  <c r="J389"/>
  <c r="J372"/>
  <c r="J340"/>
  <c r="J284"/>
  <c r="BK248"/>
  <c r="BK244"/>
  <c r="BK227"/>
  <c r="BK469"/>
  <c r="J405"/>
  <c r="BK332"/>
  <c r="BK312"/>
  <c r="BK268"/>
  <c r="J248"/>
  <c r="BK195"/>
  <c r="J167"/>
  <c r="BK135"/>
  <c r="J510"/>
  <c r="BK465"/>
  <c r="BK449"/>
  <c r="J409"/>
  <c r="BK393"/>
  <c r="J368"/>
  <c r="BK328"/>
  <c r="J304"/>
  <c r="BK280"/>
  <c r="J223"/>
  <c r="J215"/>
  <c r="J195"/>
  <c r="J131"/>
  <c i="4" r="BK144"/>
  <c r="BK137"/>
  <c r="J131"/>
  <c i="2" r="BK292"/>
  <c r="J258"/>
  <c r="BK234"/>
  <c r="BK192"/>
  <c r="BK180"/>
  <c r="BK156"/>
  <c r="J132"/>
  <c r="BK258"/>
  <c r="BK238"/>
  <c r="J222"/>
  <c r="J200"/>
  <c r="J176"/>
  <c r="BK160"/>
  <c r="J291"/>
  <c r="J278"/>
  <c r="BK250"/>
  <c r="BK222"/>
  <c r="BK200"/>
  <c r="J180"/>
  <c r="J156"/>
  <c r="J140"/>
  <c i="1" r="AS95"/>
  <c i="3" r="J461"/>
  <c r="J425"/>
  <c r="BK356"/>
  <c r="BK296"/>
  <c r="J268"/>
  <c r="BK252"/>
  <c r="BK240"/>
  <c r="J219"/>
  <c r="BK203"/>
  <c r="BK147"/>
  <c r="J493"/>
  <c r="BK485"/>
  <c r="J473"/>
  <c r="BK453"/>
  <c r="BK425"/>
  <c r="BK389"/>
  <c r="BK368"/>
  <c r="J352"/>
  <c r="BK308"/>
  <c r="BK292"/>
  <c r="J260"/>
  <c r="J240"/>
  <c r="BK231"/>
  <c r="J203"/>
  <c r="J183"/>
  <c r="BK155"/>
  <c r="J135"/>
  <c r="BK461"/>
  <c r="BK445"/>
  <c r="BK421"/>
  <c r="BK397"/>
  <c r="BK352"/>
  <c r="J336"/>
  <c r="BK320"/>
  <c r="BK288"/>
  <c r="BK260"/>
  <c r="BK223"/>
  <c r="J179"/>
  <c r="J155"/>
  <c r="BK511"/>
  <c r="BK497"/>
  <c r="J457"/>
  <c r="J445"/>
  <c r="J413"/>
  <c r="J397"/>
  <c r="J376"/>
  <c r="BK340"/>
  <c r="BK324"/>
  <c r="BK300"/>
  <c r="J276"/>
  <c r="J227"/>
  <c r="BK207"/>
  <c r="BK171"/>
  <c i="4" r="J126"/>
  <c r="J149"/>
  <c r="BK142"/>
  <c r="J133"/>
  <c r="J130"/>
  <c i="2" r="J274"/>
  <c r="J250"/>
  <c r="J218"/>
  <c r="BK209"/>
  <c r="J164"/>
  <c r="J148"/>
  <c r="J270"/>
  <c r="J242"/>
  <c r="J226"/>
  <c r="BK214"/>
  <c r="J196"/>
  <c r="BK144"/>
  <c r="BK291"/>
  <c r="J286"/>
  <c r="J266"/>
  <c r="J238"/>
  <c r="J205"/>
  <c r="BK188"/>
  <c r="J168"/>
  <c r="BK152"/>
  <c r="J136"/>
  <c i="3" r="BK515"/>
  <c r="J497"/>
  <c r="J477"/>
  <c r="BK433"/>
  <c r="J393"/>
  <c r="J381"/>
  <c r="J344"/>
  <c r="J292"/>
  <c r="J264"/>
  <c r="BK215"/>
  <c r="J191"/>
  <c r="BK175"/>
  <c r="BK519"/>
  <c r="BK510"/>
  <c r="BK477"/>
  <c r="BK457"/>
  <c r="J433"/>
  <c r="BK413"/>
  <c r="BK376"/>
  <c r="J356"/>
  <c r="J320"/>
  <c r="J300"/>
  <c r="BK276"/>
  <c r="J244"/>
  <c r="BK235"/>
  <c r="J207"/>
  <c r="BK167"/>
  <c r="J159"/>
  <c r="J147"/>
  <c r="J139"/>
  <c r="BK481"/>
  <c r="J449"/>
  <c r="BK437"/>
  <c r="J401"/>
  <c r="BK364"/>
  <c r="BK348"/>
  <c r="J328"/>
  <c r="J308"/>
  <c r="BK264"/>
  <c r="J235"/>
  <c r="BK187"/>
  <c r="J171"/>
  <c r="BK139"/>
  <c r="J515"/>
  <c r="BK501"/>
  <c r="BK473"/>
  <c r="J417"/>
  <c r="BK401"/>
  <c r="BK372"/>
  <c r="BK336"/>
  <c r="J316"/>
  <c r="J296"/>
  <c r="J256"/>
  <c r="BK211"/>
  <c r="J187"/>
  <c r="BK163"/>
  <c i="4" r="BK125"/>
  <c r="BK149"/>
  <c r="J144"/>
  <c r="J137"/>
  <c r="BK131"/>
  <c r="BK126"/>
  <c i="2" r="BK278"/>
  <c r="BK266"/>
  <c r="J246"/>
  <c r="J214"/>
  <c r="J184"/>
  <c r="J152"/>
  <c r="BK128"/>
  <c r="J262"/>
  <c r="BK246"/>
  <c r="J230"/>
  <c r="BK205"/>
  <c r="BK172"/>
  <c r="BK140"/>
  <c r="BK286"/>
  <c r="J282"/>
  <c r="BK262"/>
  <c r="BK230"/>
  <c r="BK196"/>
  <c r="BK176"/>
  <c r="BK164"/>
  <c r="J144"/>
  <c r="J128"/>
  <c i="3" r="J501"/>
  <c r="BK489"/>
  <c r="J437"/>
  <c r="BK409"/>
  <c r="J360"/>
  <c r="J324"/>
  <c r="J272"/>
  <c r="J199"/>
  <c r="BK179"/>
  <c r="J143"/>
  <c r="J511"/>
  <c r="J489"/>
  <c r="J481"/>
  <c r="J469"/>
  <c r="BK441"/>
  <c r="J421"/>
  <c r="BK385"/>
  <c r="J364"/>
  <c r="J348"/>
  <c r="BK304"/>
  <c r="J288"/>
  <c r="BK256"/>
  <c r="J211"/>
  <c r="BK191"/>
  <c r="J163"/>
  <c r="J151"/>
  <c r="BK143"/>
  <c r="BK131"/>
  <c r="J441"/>
  <c r="BK417"/>
  <c r="J385"/>
  <c r="BK344"/>
  <c r="BK316"/>
  <c r="J280"/>
  <c r="J252"/>
  <c r="J231"/>
  <c r="BK183"/>
  <c r="BK159"/>
  <c r="J519"/>
  <c r="BK505"/>
  <c r="J485"/>
  <c r="J453"/>
  <c r="BK429"/>
  <c r="BK405"/>
  <c r="BK381"/>
  <c r="BK360"/>
  <c r="J332"/>
  <c r="J312"/>
  <c r="BK284"/>
  <c r="BK272"/>
  <c r="BK219"/>
  <c r="BK199"/>
  <c r="J175"/>
  <c r="BK151"/>
  <c i="4" r="J125"/>
  <c r="J142"/>
  <c r="BK133"/>
  <c r="BK130"/>
  <c i="2" l="1" r="T127"/>
  <c r="T204"/>
  <c r="R213"/>
  <c r="T290"/>
  <c i="3" r="R130"/>
  <c r="P239"/>
  <c r="P380"/>
  <c r="R509"/>
  <c i="2" r="BK127"/>
  <c r="J127"/>
  <c r="J100"/>
  <c r="BK204"/>
  <c r="J204"/>
  <c r="J101"/>
  <c r="T213"/>
  <c r="R290"/>
  <c i="3" r="BK130"/>
  <c r="J130"/>
  <c r="J100"/>
  <c r="BK239"/>
  <c r="J239"/>
  <c r="J101"/>
  <c r="BK380"/>
  <c r="J380"/>
  <c r="J102"/>
  <c i="4" r="BK124"/>
  <c r="J124"/>
  <c r="J98"/>
  <c r="T124"/>
  <c i="2" r="R127"/>
  <c r="P204"/>
  <c r="P213"/>
  <c r="P290"/>
  <c i="3" r="T130"/>
  <c r="R239"/>
  <c r="R380"/>
  <c i="4" r="R132"/>
  <c i="2" r="P127"/>
  <c r="P126"/>
  <c r="P125"/>
  <c i="1" r="AU96"/>
  <c i="2" r="R204"/>
  <c r="BK213"/>
  <c r="J213"/>
  <c r="J102"/>
  <c r="BK290"/>
  <c r="J290"/>
  <c r="J103"/>
  <c i="3" r="P130"/>
  <c r="T239"/>
  <c r="T380"/>
  <c r="BK509"/>
  <c r="J509"/>
  <c r="J103"/>
  <c r="P509"/>
  <c r="T509"/>
  <c r="BK514"/>
  <c r="J514"/>
  <c r="J106"/>
  <c r="P514"/>
  <c r="P513"/>
  <c r="R514"/>
  <c r="R513"/>
  <c r="T514"/>
  <c r="T513"/>
  <c i="4" r="P124"/>
  <c r="R124"/>
  <c r="R123"/>
  <c r="R122"/>
  <c r="BK132"/>
  <c r="J132"/>
  <c r="J99"/>
  <c r="P132"/>
  <c r="T132"/>
  <c r="BK141"/>
  <c r="J141"/>
  <c r="J100"/>
  <c r="BK143"/>
  <c r="J143"/>
  <c r="J101"/>
  <c r="BK148"/>
  <c r="J148"/>
  <c r="J102"/>
  <c i="3" r="BK513"/>
  <c r="J513"/>
  <c r="J105"/>
  <c i="4" r="J89"/>
  <c r="F91"/>
  <c r="E112"/>
  <c r="F119"/>
  <c r="BE126"/>
  <c r="BE130"/>
  <c r="BE131"/>
  <c r="BE133"/>
  <c r="BE137"/>
  <c r="BE142"/>
  <c r="BE144"/>
  <c r="BE149"/>
  <c r="BE125"/>
  <c i="3" r="F94"/>
  <c r="BE135"/>
  <c r="BE143"/>
  <c r="BE179"/>
  <c r="BE187"/>
  <c r="BE240"/>
  <c r="BE248"/>
  <c r="BE256"/>
  <c r="BE260"/>
  <c r="BE288"/>
  <c r="BE304"/>
  <c r="BE348"/>
  <c r="BE352"/>
  <c r="BE413"/>
  <c r="BE469"/>
  <c r="BE477"/>
  <c r="BE489"/>
  <c r="BE515"/>
  <c r="BE519"/>
  <c r="F124"/>
  <c r="BE147"/>
  <c r="BE163"/>
  <c r="BE167"/>
  <c r="BE191"/>
  <c r="BE195"/>
  <c r="BE203"/>
  <c r="BE211"/>
  <c r="BE215"/>
  <c r="BE235"/>
  <c r="BE292"/>
  <c r="BE296"/>
  <c r="BE300"/>
  <c r="BE356"/>
  <c r="BE368"/>
  <c r="BE376"/>
  <c r="BE385"/>
  <c r="BE389"/>
  <c r="BE401"/>
  <c r="BE409"/>
  <c r="BE425"/>
  <c r="BE453"/>
  <c r="BE457"/>
  <c r="BE465"/>
  <c r="BE473"/>
  <c r="BE493"/>
  <c r="BE505"/>
  <c r="J91"/>
  <c r="BE171"/>
  <c r="BE175"/>
  <c r="BE207"/>
  <c r="BE219"/>
  <c r="BE223"/>
  <c r="BE227"/>
  <c r="BE244"/>
  <c r="BE252"/>
  <c r="BE268"/>
  <c r="BE280"/>
  <c r="BE308"/>
  <c r="BE316"/>
  <c r="BE324"/>
  <c r="BE328"/>
  <c r="BE332"/>
  <c r="BE336"/>
  <c r="BE340"/>
  <c r="BE344"/>
  <c r="BE360"/>
  <c r="BE405"/>
  <c r="BE417"/>
  <c r="BE429"/>
  <c r="BE433"/>
  <c r="BE445"/>
  <c r="BE461"/>
  <c r="BE497"/>
  <c r="BE501"/>
  <c r="E85"/>
  <c r="BE131"/>
  <c r="BE139"/>
  <c r="BE151"/>
  <c r="BE155"/>
  <c r="BE159"/>
  <c r="BE183"/>
  <c r="BE199"/>
  <c r="BE231"/>
  <c r="BE264"/>
  <c r="BE272"/>
  <c r="BE276"/>
  <c r="BE284"/>
  <c r="BE312"/>
  <c r="BE320"/>
  <c r="BE364"/>
  <c r="BE372"/>
  <c r="BE381"/>
  <c r="BE393"/>
  <c r="BE397"/>
  <c r="BE421"/>
  <c r="BE437"/>
  <c r="BE441"/>
  <c r="BE449"/>
  <c r="BE481"/>
  <c r="BE485"/>
  <c r="BE510"/>
  <c r="BE511"/>
  <c i="2" r="E85"/>
  <c r="J91"/>
  <c r="F122"/>
  <c r="BE128"/>
  <c r="BE144"/>
  <c r="BE148"/>
  <c r="BE164"/>
  <c r="BE168"/>
  <c r="BE180"/>
  <c r="BE192"/>
  <c r="BE196"/>
  <c r="BE226"/>
  <c r="BE238"/>
  <c r="BE258"/>
  <c r="BE274"/>
  <c r="BE278"/>
  <c r="BE282"/>
  <c r="BE286"/>
  <c r="BE291"/>
  <c r="F93"/>
  <c r="BE136"/>
  <c r="BE140"/>
  <c r="BE152"/>
  <c r="BE156"/>
  <c r="BE172"/>
  <c r="BE214"/>
  <c r="BE222"/>
  <c r="BE234"/>
  <c r="BE242"/>
  <c r="BE250"/>
  <c r="BE254"/>
  <c r="BE262"/>
  <c r="BE266"/>
  <c r="BE132"/>
  <c r="BE160"/>
  <c r="BE176"/>
  <c r="BE184"/>
  <c r="BE188"/>
  <c r="BE200"/>
  <c r="BE205"/>
  <c r="BE209"/>
  <c r="BE218"/>
  <c r="BE230"/>
  <c r="BE246"/>
  <c r="BE270"/>
  <c r="BE292"/>
  <c r="F38"/>
  <c i="1" r="BC96"/>
  <c r="AS94"/>
  <c i="3" r="F39"/>
  <c i="1" r="BD97"/>
  <c i="4" r="F37"/>
  <c i="1" r="BD98"/>
  <c i="2" r="F37"/>
  <c i="1" r="BB96"/>
  <c i="3" r="J36"/>
  <c i="1" r="AW97"/>
  <c i="3" r="F37"/>
  <c i="1" r="BB97"/>
  <c i="2" r="J36"/>
  <c i="1" r="AW96"/>
  <c i="2" r="F39"/>
  <c i="1" r="BD96"/>
  <c i="3" r="F36"/>
  <c i="1" r="BA97"/>
  <c i="4" r="F34"/>
  <c i="1" r="BA98"/>
  <c i="4" r="J34"/>
  <c i="1" r="AW98"/>
  <c i="2" r="F36"/>
  <c i="1" r="BA96"/>
  <c i="3" r="F38"/>
  <c i="1" r="BC97"/>
  <c i="4" r="F35"/>
  <c i="1" r="BB98"/>
  <c i="4" r="F36"/>
  <c i="1" r="BC98"/>
  <c i="4" l="1" r="P123"/>
  <c r="P122"/>
  <c i="1" r="AU98"/>
  <c i="3" r="P129"/>
  <c r="P128"/>
  <c i="1" r="AU97"/>
  <c i="3" r="T129"/>
  <c r="T128"/>
  <c i="2" r="R126"/>
  <c r="R125"/>
  <c i="4" r="T123"/>
  <c r="T122"/>
  <c i="3" r="R129"/>
  <c r="R128"/>
  <c i="2" r="T126"/>
  <c r="T125"/>
  <c r="BK126"/>
  <c r="J126"/>
  <c r="J99"/>
  <c i="3" r="BK129"/>
  <c r="J129"/>
  <c r="J99"/>
  <c i="4" r="BK123"/>
  <c r="J123"/>
  <c r="J97"/>
  <c i="3" r="BK128"/>
  <c r="J128"/>
  <c r="J98"/>
  <c i="2" r="F35"/>
  <c i="1" r="AZ96"/>
  <c i="4" r="J33"/>
  <c i="1" r="AV98"/>
  <c r="AT98"/>
  <c r="AU95"/>
  <c r="AU94"/>
  <c i="2" r="J35"/>
  <c i="1" r="AV96"/>
  <c r="AT96"/>
  <c i="4" r="F33"/>
  <c i="1" r="AZ98"/>
  <c r="BB95"/>
  <c r="AX95"/>
  <c r="BD95"/>
  <c i="3" r="F35"/>
  <c i="1" r="AZ97"/>
  <c r="BA95"/>
  <c r="AW95"/>
  <c r="BC95"/>
  <c r="AY95"/>
  <c i="3" r="J35"/>
  <c i="1" r="AV97"/>
  <c r="AT97"/>
  <c i="2" l="1" r="BK125"/>
  <c r="J125"/>
  <c r="J98"/>
  <c i="4" r="BK122"/>
  <c r="J122"/>
  <c r="J96"/>
  <c i="1" r="BD94"/>
  <c r="W33"/>
  <c r="AZ95"/>
  <c r="AV95"/>
  <c r="AT95"/>
  <c r="BA94"/>
  <c r="W30"/>
  <c r="BB94"/>
  <c r="W31"/>
  <c i="3" r="J32"/>
  <c i="1" r="AG97"/>
  <c r="BC94"/>
  <c r="W32"/>
  <c i="3" l="1" r="J41"/>
  <c i="1" r="AN97"/>
  <c i="4" r="J30"/>
  <c i="1" r="AG98"/>
  <c i="2" r="J32"/>
  <c i="1" r="AG96"/>
  <c r="AW94"/>
  <c r="AK30"/>
  <c r="AZ94"/>
  <c r="W29"/>
  <c r="AY94"/>
  <c r="AX94"/>
  <c i="2" l="1" r="J41"/>
  <c i="4" r="J39"/>
  <c i="1" r="AN98"/>
  <c r="AN96"/>
  <c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<sst xmlns="http://schemas.openxmlformats.org/spreadsheetml/2006/main">
  <si>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</si>
  <si>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</si>
  <si>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</si>
  <si>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</si>
  <si>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</si>
  <si>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{5b4942e7-25d8-4e7c-9b11-81263fce1cc4}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</si>
  <si>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</si>
  <si>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</si>
  <si>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</si>
  <si>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</si>
  <si>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</si>
  <si>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</si>
  <si>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</si>
  <si>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</si>
  <si>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71/24B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</si>
  <si>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</si>
  <si>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</si>
  <si>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Kostelec nad Orlicí, ul.Proškova, úprava parkovacích ploch před čp.1371-1373</t>
  </si>
  <si>
    <t>KSO:</t>
  </si>
  <si>
    <t>CC-CZ:</t>
  </si>
  <si>
    <t>Místo:</t>
  </si>
  <si>
    <t>Kostelec nad Orlicí</t>
  </si>
  <si>
    <t>Datum:</t>
  </si>
  <si>
    <t>17. 1. 2025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</si>
  <si>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</si>
  <si>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</si>
  <si>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</si>
  <si>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</si>
  <si>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</si>
  <si>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</si>
  <si>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</si>
  <si>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</si>
  <si>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</si>
  <si>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</si>
  <si>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</si>
  <si>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</si>
  <si>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</si>
  <si>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</si>
  <si>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</si>
  <si>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</si>
  <si>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</si>
  <si>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</si>
  <si>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</si>
  <si>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</si>
  <si>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</si>
  <si>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</si>
  <si>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</si>
  <si>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</si>
  <si>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</si>
  <si>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</si>
  <si>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</si>
  <si>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</si>
  <si>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</si>
  <si>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</si>
  <si>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</si>
  <si>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</si>
  <si>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</si>
  <si>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</si>
  <si>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</si>
  <si>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</si>
  <si>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</si>
  <si>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</si>
  <si>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</si>
  <si>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</si>
  <si>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</si>
  <si>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</si>
  <si>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</si>
  <si>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</si>
  <si>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</si>
  <si>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</si>
  <si>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</si>
  <si>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</si>
  <si>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</si>
  <si>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</si>
  <si>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</si>
  <si>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</si>
  <si>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</si>
  <si>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</si>
  <si>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</si>
  <si>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</si>
  <si>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</si>
  <si>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SO 101 Komunikace a zpevněné plochy</t>
  </si>
  <si>
    <t>STA</t>
  </si>
  <si>
    <t>1</t>
  </si>
  <si>
    <t>{bd47191e-0bf7-4eaa-a62d-627714d9b8f2}</t>
  </si>
  <si>
    <t>2</t>
  </si>
  <si>
    <t>/</t>
  </si>
  <si>
    <t>a</t>
  </si>
  <si>
    <t>příprava území</t>
  </si>
  <si>
    <t>Soupis</t>
  </si>
  <si>
    <t>{2058d9a0-55d5-4967-9550-65a49bd72a35}</t>
  </si>
  <si>
    <t>b</t>
  </si>
  <si>
    <t>návrh</t>
  </si>
  <si>
    <t>{76eacfca-b3ee-4b5b-9c68-ee63addab597}</t>
  </si>
  <si>
    <t>B</t>
  </si>
  <si>
    <t>Vedlejší a ostatní náklady</t>
  </si>
  <si>
    <t>{287abc70-3cf7-4349-8d08-509914d0a7df}</t>
  </si>
  <si>
    <t>KRYCÍ LIST SOUPISU PRACÍ</t>
  </si>
  <si>
    <t>Objekt:</t>
  </si>
  <si>
    <t>A - SO 101 Komunikace a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</si>
  <si>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</si>
  <si>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</si>
  <si>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</si>
  <si>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</si>
  <si>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</si>
  <si>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</si>
  <si>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</si>
  <si>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</si>
  <si>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</si>
  <si>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</si>
  <si>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</si>
  <si>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</si>
  <si>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</si>
  <si>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</si>
  <si>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</si>
  <si>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</si>
  <si>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</si>
  <si>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</si>
  <si>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</si>
  <si>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</si>
  <si>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</si>
  <si>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</si>
  <si>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</si>
  <si>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</si>
  <si>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</si>
  <si>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</si>
  <si>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</si>
  <si>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</si>
  <si>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</si>
  <si>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</si>
  <si>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</si>
  <si>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</si>
  <si>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</si>
  <si>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2025 01</t>
  </si>
  <si>
    <t>4</t>
  </si>
  <si>
    <t>664820421</t>
  </si>
  <si>
    <t>VV</t>
  </si>
  <si>
    <t>demolice vodícího proužku osazeného na šířku 25 cm, viz.příloha D.1.2.1</t>
  </si>
  <si>
    <t>(56+33+36)*0,25</t>
  </si>
  <si>
    <t>Součet</t>
  </si>
  <si>
    <t>113106134</t>
  </si>
  <si>
    <t>Rozebrání dlažeb ze zámkových dlaždic komunikací pro pěší strojně pl do 50 m2</t>
  </si>
  <si>
    <t>758773591</t>
  </si>
  <si>
    <t>demolice chodníku-kryt ZD "I", viz.příloha D.1.2.1</t>
  </si>
  <si>
    <t>9+9</t>
  </si>
  <si>
    <t>3</t>
  </si>
  <si>
    <t>113106191</t>
  </si>
  <si>
    <t>Rozebrání vozovek ze silničních dílců se spárami zalitými živicí strojně pl do 50 m2</t>
  </si>
  <si>
    <t>780809560</t>
  </si>
  <si>
    <t>demolice zpevněné plochy - kryt betonové panely, viz.příloha D.1.2.1</t>
  </si>
  <si>
    <t>10</t>
  </si>
  <si>
    <t>113107322</t>
  </si>
  <si>
    <t>Odstranění podkladu z kameniva drceného tl přes 100 do 200 mm strojně pl do 50 m2</t>
  </si>
  <si>
    <t>-1547499162</t>
  </si>
  <si>
    <t>demolice chodníku - kryt ZD "I", viz.příloha D.1.2.1</t>
  </si>
  <si>
    <t>5</t>
  </si>
  <si>
    <t>735720510</t>
  </si>
  <si>
    <t>demolice vozovky-kryt asfaltový, viz.příloha D.1.2.1.</t>
  </si>
  <si>
    <t>27+16+44</t>
  </si>
  <si>
    <t>6</t>
  </si>
  <si>
    <t>113107323</t>
  </si>
  <si>
    <t>Odstranění podkladu z kameniva drceného tl přes 200 do 300 mm strojně pl do 50 m2</t>
  </si>
  <si>
    <t>853310619</t>
  </si>
  <si>
    <t>demolice zpevněné plochy- kryt betonové panely, viz.příloha D.1.2.1.</t>
  </si>
  <si>
    <t>7</t>
  </si>
  <si>
    <t>113107332</t>
  </si>
  <si>
    <t>Odstranění podkladu z betonu prostého tl přes 150 do 300 mm strojně pl do 50 m2</t>
  </si>
  <si>
    <t>-1185993345</t>
  </si>
  <si>
    <t>demolice vozovky-kryt asfaltový, viz.příloha D.1.2.1</t>
  </si>
  <si>
    <t>8</t>
  </si>
  <si>
    <t>113107342</t>
  </si>
  <si>
    <t>Odstranění podkladu živičného tl přes 50 do 100 mm strojně pl do 50 m2</t>
  </si>
  <si>
    <t>1058478144</t>
  </si>
  <si>
    <t>9</t>
  </si>
  <si>
    <t>113154532</t>
  </si>
  <si>
    <t>Frézování živičného krytu tl 40 mm pruh š do 1 m pl přes 500 do 2000 m2</t>
  </si>
  <si>
    <t>-1639707127</t>
  </si>
  <si>
    <t>viz.příloha D.1.2.1</t>
  </si>
  <si>
    <t>569</t>
  </si>
  <si>
    <t>113202111</t>
  </si>
  <si>
    <t>Vytrhání obrub krajníků obrubníků stojatých</t>
  </si>
  <si>
    <t>m</t>
  </si>
  <si>
    <t>638315175</t>
  </si>
  <si>
    <t>demolice betonového obrubníku š.15 cm, viz.příloha D.1.2.1.</t>
  </si>
  <si>
    <t>56+33+36</t>
  </si>
  <si>
    <t>11</t>
  </si>
  <si>
    <t>113204111</t>
  </si>
  <si>
    <t>Vytrhání obrub záhonových</t>
  </si>
  <si>
    <t>1089313301</t>
  </si>
  <si>
    <t>demolice betonového záhonového obrubníky š.5 cm, viz.příloha D.1.2.1.</t>
  </si>
  <si>
    <t>7+4</t>
  </si>
  <si>
    <t>121151113</t>
  </si>
  <si>
    <t>Sejmutí ornice plochy do 500 m2 tl vrstvy do 200 mm strojně</t>
  </si>
  <si>
    <t>-963768294</t>
  </si>
  <si>
    <t>sejmutí ornice v tl. 10 cm, viz.příloha D.1.2.1.</t>
  </si>
  <si>
    <t>390</t>
  </si>
  <si>
    <t>13</t>
  </si>
  <si>
    <t>162351103</t>
  </si>
  <si>
    <t>Vodorovné přemístění přes 50 do 500 m výkopku/sypaniny z horniny třídy těžitelnosti I skupiny 1 až 3</t>
  </si>
  <si>
    <t>m3</t>
  </si>
  <si>
    <t>718828749</t>
  </si>
  <si>
    <t>sejmutá ornice , odvoz ma meziskládku, zpětně se použije pro ohumusování, viz.příloha D.1.2.1.</t>
  </si>
  <si>
    <t>108*0,15</t>
  </si>
  <si>
    <t>14</t>
  </si>
  <si>
    <t>162751117</t>
  </si>
  <si>
    <t>Vodorovné přemístění přes 9 000 do 10000 m výkopku/sypaniny z horniny třídy těžitelnosti I skupiny 1 až 3</t>
  </si>
  <si>
    <t>-1079440226</t>
  </si>
  <si>
    <t>odvoz přebytečné ornice, viz.příloha D.1.2.1</t>
  </si>
  <si>
    <t>(390*0,1)-(108*0,15)</t>
  </si>
  <si>
    <t>15</t>
  </si>
  <si>
    <t>162751119</t>
  </si>
  <si>
    <t>Příplatek k vodorovnému přemístění výkopku/sypaniny z horniny třídy těžitelnosti I skupiny 1 až 3 ZKD 1000 m přes 10000 m</t>
  </si>
  <si>
    <t>999438690</t>
  </si>
  <si>
    <t>odvoz přebytečné ornice +příplatek za dalších 5km,viz.příloha D.1.2.1</t>
  </si>
  <si>
    <t>22,8*5</t>
  </si>
  <si>
    <t>16</t>
  </si>
  <si>
    <t>167151101</t>
  </si>
  <si>
    <t>Nakládání výkopku z hornin třídy těžitelnosti I skupiny 1 až 3 do 100 m3</t>
  </si>
  <si>
    <t>1961187849</t>
  </si>
  <si>
    <t xml:space="preserve">sejmutá ornice, odvoz na meziskládku, ornice sez části  použije pro zpětné ohumusování, viz.příloha D.1.2.1.</t>
  </si>
  <si>
    <t>390*0,1</t>
  </si>
  <si>
    <t>17</t>
  </si>
  <si>
    <t>171201231</t>
  </si>
  <si>
    <t>Poplatek za uložení zeminy a kamení na recyklační skládce (skládkovné) kód odpadu 17 05 04</t>
  </si>
  <si>
    <t>t</t>
  </si>
  <si>
    <t>1566435534</t>
  </si>
  <si>
    <t>přebytečná ornice, viz.příloha D.1.2.1</t>
  </si>
  <si>
    <t>22,8*1,8</t>
  </si>
  <si>
    <t>18</t>
  </si>
  <si>
    <t>171251201</t>
  </si>
  <si>
    <t>Uložení sypaniny na skládky nebo meziskládky</t>
  </si>
  <si>
    <t>2117562209</t>
  </si>
  <si>
    <t>19</t>
  </si>
  <si>
    <t>184818233</t>
  </si>
  <si>
    <t>Ochrana kmene průměru přes 500 do 700 mm bedněním výšky do 2 m</t>
  </si>
  <si>
    <t>kus</t>
  </si>
  <si>
    <t>-486054183</t>
  </si>
  <si>
    <t>zřízení+odstranění, viz.příloha D.1.2.1</t>
  </si>
  <si>
    <t>Ostatní konstrukce a práce, bourání</t>
  </si>
  <si>
    <t>20</t>
  </si>
  <si>
    <t>919731121</t>
  </si>
  <si>
    <t>Zarovnání styčné plochy podkladu nebo krytu živičného tl do 50 mm</t>
  </si>
  <si>
    <t>1377893136</t>
  </si>
  <si>
    <t>viz.příloha D.1.2.1.</t>
  </si>
  <si>
    <t>919735111</t>
  </si>
  <si>
    <t>Řezání stávajícího živičného krytu hl do 50 mm</t>
  </si>
  <si>
    <t>-28297661</t>
  </si>
  <si>
    <t>997</t>
  </si>
  <si>
    <t>Doprava suti a vybouraných hmot</t>
  </si>
  <si>
    <t>22</t>
  </si>
  <si>
    <t>997221551</t>
  </si>
  <si>
    <t>Vodorovná doprava suti ze sypkých materiálů do 1 km</t>
  </si>
  <si>
    <t>-2009541933</t>
  </si>
  <si>
    <t>asfalt</t>
  </si>
  <si>
    <t>(569*0,092)+(87*0,22)</t>
  </si>
  <si>
    <t>23</t>
  </si>
  <si>
    <t>-1984481472</t>
  </si>
  <si>
    <t>suť</t>
  </si>
  <si>
    <t>(87*0,625)+(87*0,29)+(18*0,29)+(10*0,44)</t>
  </si>
  <si>
    <t>24</t>
  </si>
  <si>
    <t>997221559</t>
  </si>
  <si>
    <t>Příplatek ZKD 1 km u vodorovné dopravy suti ze sypkých materiálů</t>
  </si>
  <si>
    <t>-521373565</t>
  </si>
  <si>
    <t>asfalt+příplatek za dalších 14 km</t>
  </si>
  <si>
    <t>71,488*14</t>
  </si>
  <si>
    <t>25</t>
  </si>
  <si>
    <t>183518444</t>
  </si>
  <si>
    <t>suť+příplatek za dalších 14 km</t>
  </si>
  <si>
    <t>89,225*14</t>
  </si>
  <si>
    <t>26</t>
  </si>
  <si>
    <t>997221571</t>
  </si>
  <si>
    <t>Vodorovná doprava vybouraných hmot do 1 km</t>
  </si>
  <si>
    <t>928779892</t>
  </si>
  <si>
    <t>vybourané hmoty</t>
  </si>
  <si>
    <t>(18*0,26)+(10*0,408)+(125*0,205)+(11*0,04)+(31,25*0,255)</t>
  </si>
  <si>
    <t>27</t>
  </si>
  <si>
    <t>997221579</t>
  </si>
  <si>
    <t>Příplatek ZKD 1 km u vodorovné dopravy vybouraných hmot</t>
  </si>
  <si>
    <t>-1081173384</t>
  </si>
  <si>
    <t>vybourané hmoty+příplatek za dalších 14 km</t>
  </si>
  <si>
    <t>42,794*14</t>
  </si>
  <si>
    <t>28</t>
  </si>
  <si>
    <t>997221611</t>
  </si>
  <si>
    <t>Nakládání suti na dopravní prostředky pro vodorovnou dopravu</t>
  </si>
  <si>
    <t>-803837023</t>
  </si>
  <si>
    <t>29</t>
  </si>
  <si>
    <t>-666485133</t>
  </si>
  <si>
    <t>30</t>
  </si>
  <si>
    <t>997221612</t>
  </si>
  <si>
    <t>Nakládání vybouraných hmot na dopravní prostředky pro vodorovnou dopravu</t>
  </si>
  <si>
    <t>-1702701383</t>
  </si>
  <si>
    <t>31</t>
  </si>
  <si>
    <t>997221615</t>
  </si>
  <si>
    <t>Poplatek za uložení na skládce (skládkovné) stavebního odpadu betonového kód odpadu 17 01 01</t>
  </si>
  <si>
    <t>-492865578</t>
  </si>
  <si>
    <t>suť -30% z celkového množství</t>
  </si>
  <si>
    <t>(87*0,625)*0,3</t>
  </si>
  <si>
    <t>32</t>
  </si>
  <si>
    <t>1373590073</t>
  </si>
  <si>
    <t>vybourané hmoty-30% z celkového množství</t>
  </si>
  <si>
    <t>((18*0,26)+(31,25*0,255)+(125*0,205)+(11*0,04))*0,3</t>
  </si>
  <si>
    <t>33</t>
  </si>
  <si>
    <t>997221625</t>
  </si>
  <si>
    <t>Poplatek za uložení na skládce (skládkovné) stavebního odpadu železobetonového kód odpadu 17 01 01</t>
  </si>
  <si>
    <t>480527780</t>
  </si>
  <si>
    <t>vybourané hmoty-panely-30% z celkového množství</t>
  </si>
  <si>
    <t>(10*0,408)*0,3</t>
  </si>
  <si>
    <t>34</t>
  </si>
  <si>
    <t>997221645</t>
  </si>
  <si>
    <t>Poplatek za uložení na skládce (skládkovné) odpadu asfaltového bez dehtu kód odpadu 17 03 02</t>
  </si>
  <si>
    <t>-1817442989</t>
  </si>
  <si>
    <t>asfalt -30% vybouraného asfaltu</t>
  </si>
  <si>
    <t>(87*0,22)*0,3</t>
  </si>
  <si>
    <t>35</t>
  </si>
  <si>
    <t>997221655</t>
  </si>
  <si>
    <t>Poplatek za uložení na skládce (skládkovné) zeminy a kamení kód odpadu 17 05 04</t>
  </si>
  <si>
    <t>-226785128</t>
  </si>
  <si>
    <t>suť-30% z celkového množství</t>
  </si>
  <si>
    <t>((87*0,29)+(18*0,29)+(10*0,44))*0,3</t>
  </si>
  <si>
    <t>36</t>
  </si>
  <si>
    <t>997221861</t>
  </si>
  <si>
    <t>Poplatek za uložení na recyklační skládce (skládkovné) stavebního odpadu z prostého betonu pod kódem 17 01 01</t>
  </si>
  <si>
    <t>1700828676</t>
  </si>
  <si>
    <t xml:space="preserve">suť-70% z celkového  množství</t>
  </si>
  <si>
    <t>(87*0,625)*0,7</t>
  </si>
  <si>
    <t>37</t>
  </si>
  <si>
    <t>1089616910</t>
  </si>
  <si>
    <t>vybourané hmoty-70% z celkového množství</t>
  </si>
  <si>
    <t>((18*0,26)+(31,25*0,255)+(125*0,205)+(11*0,04))*0,7</t>
  </si>
  <si>
    <t>38</t>
  </si>
  <si>
    <t>997221862</t>
  </si>
  <si>
    <t>Poplatek za uložení na recyklační skládce (skládkovné) stavebního odpadu z armovaného betonu pod kódem 17 01 01</t>
  </si>
  <si>
    <t>1968440802</t>
  </si>
  <si>
    <t>(10*0,408)*0,7</t>
  </si>
  <si>
    <t>39</t>
  </si>
  <si>
    <t>997221873</t>
  </si>
  <si>
    <t>Poplatek za uložení na recyklační skládce (skládkovné) stavebního odpadu zeminy a kamení zatříděného do Katalogu odpadů pod kódem 17 05 04</t>
  </si>
  <si>
    <t>-2105414129</t>
  </si>
  <si>
    <t>suť-70% z celkvého množství</t>
  </si>
  <si>
    <t>((87*0,29)+(18*0,29)+(10*0,44))*0,7</t>
  </si>
  <si>
    <t>40</t>
  </si>
  <si>
    <t>997221875</t>
  </si>
  <si>
    <t>Poplatek za uložení na recyklační skládce (skládkovné) stavebního odpadu asfaltového bez obsahu dehtu zatříděného do Katalogu odpadů pod kódem 17 03 02</t>
  </si>
  <si>
    <t>-1222149472</t>
  </si>
  <si>
    <t>asfalt-70% vybouraného asfaltu + odfrézovaný asfalt</t>
  </si>
  <si>
    <t>(87*0,22)*0,7 +(569*0,092)</t>
  </si>
  <si>
    <t>998</t>
  </si>
  <si>
    <t>Přesun hmot</t>
  </si>
  <si>
    <t>41</t>
  </si>
  <si>
    <t>998223011</t>
  </si>
  <si>
    <t>Přesun hmot pro pozemní komunikace s krytem dlážděným</t>
  </si>
  <si>
    <t>736823491</t>
  </si>
  <si>
    <t>42</t>
  </si>
  <si>
    <t>998223091</t>
  </si>
  <si>
    <t>Příplatek k přesunu hmot pro pozemní komunikace s krytem dlážděným za zvětšený přesun do 1000 m</t>
  </si>
  <si>
    <t>197792582</t>
  </si>
  <si>
    <t>b - návrh</t>
  </si>
  <si>
    <t xml:space="preserve">    5 - Komunikace pozemní</t>
  </si>
  <si>
    <t>PSV - Práce a dodávky PSV</t>
  </si>
  <si>
    <t>M - Práce a dodávky M</t>
  </si>
  <si>
    <t xml:space="preserve">    46-M - Zemní práce při extr.mont.pracích</t>
  </si>
  <si>
    <t>122251104</t>
  </si>
  <si>
    <t>Odkopávky a prokopávky nezapažené v hornině třídy těžitelnosti I skupiny 3 objem do 500 m3 strojně</t>
  </si>
  <si>
    <t>-1691230898</t>
  </si>
  <si>
    <t>výkop, viz.příloha D.1.1.1, D.1.2.2.</t>
  </si>
  <si>
    <t>337</t>
  </si>
  <si>
    <t>132251101</t>
  </si>
  <si>
    <t>Hloubení rýh nezapažených š do 800 mm v hornině třídy těžitelnosti I skupiny 3 objem do 20 m3 strojně</t>
  </si>
  <si>
    <t>-405007066</t>
  </si>
  <si>
    <t>sondy</t>
  </si>
  <si>
    <t>132251252</t>
  </si>
  <si>
    <t>Hloubení rýh nezapažených š do 2000 mm v hornině třídy těžitelnosti I skupiny 3 objem do 50 m3 strojně</t>
  </si>
  <si>
    <t>457397367</t>
  </si>
  <si>
    <t>kabelové žlaby, viz.příloha D.1.1.1 a D.1.2.1.</t>
  </si>
  <si>
    <t>1*1*40</t>
  </si>
  <si>
    <t>139001101</t>
  </si>
  <si>
    <t>Příplatek za ztížení vykopávky v blízkosti podzemního vedení</t>
  </si>
  <si>
    <t>1885270011</t>
  </si>
  <si>
    <t>výkop, 10% z celkové kubatury, viz.příloha D.1.1.1, D.1.2.2.</t>
  </si>
  <si>
    <t>337*0,1</t>
  </si>
  <si>
    <t>-71742550</t>
  </si>
  <si>
    <t>1124186721</t>
  </si>
  <si>
    <t>kabelové žlaby, viz.příloha D.1.1.1., D.1.2.1</t>
  </si>
  <si>
    <t>1992373808</t>
  </si>
  <si>
    <t>dovoz sejmuté ornice pro ohumusování z meziskládky, viz.příloha D.1.2.1., D.1.2.2.</t>
  </si>
  <si>
    <t>-618301214</t>
  </si>
  <si>
    <t>kabelové žlaby, viz.příloha D.12.1, D.1.2.2.</t>
  </si>
  <si>
    <t>0,46*0,46*40</t>
  </si>
  <si>
    <t>1488995659</t>
  </si>
  <si>
    <t>přebytečný výkop, viz.příloha D.1.1.1. D.1.2.2.</t>
  </si>
  <si>
    <t>337-1</t>
  </si>
  <si>
    <t>-726511796</t>
  </si>
  <si>
    <t>kabelové žlaby +příplatek za dalších 5 km, viz.příloha D.1.1.1 a D.1.2.1.</t>
  </si>
  <si>
    <t>8,464*5</t>
  </si>
  <si>
    <t>200897539</t>
  </si>
  <si>
    <t>přabytečný výkop+příplatek za dalších 5km, viz.příloha D.1.1.1 a D.1.2.2.</t>
  </si>
  <si>
    <t>(337-1)*5</t>
  </si>
  <si>
    <t>1774793716</t>
  </si>
  <si>
    <t>orrnice pro ohumusování, viz.příloha D.1.2.1., D.1.2.2.</t>
  </si>
  <si>
    <t>171151103</t>
  </si>
  <si>
    <t>Uložení sypaniny z hornin soudržných do násypů zhutněných strojně</t>
  </si>
  <si>
    <t>-1830987181</t>
  </si>
  <si>
    <t>násyp, použije se vhodná zemina z výkopů, viz.příloha D.1.1.1., D.1.2.2.</t>
  </si>
  <si>
    <t>171201221</t>
  </si>
  <si>
    <t>1151280694</t>
  </si>
  <si>
    <t>přebytečný výkop-30% z celkové kubatury, viz.příloha D.1.1.1, D.1.2.2.</t>
  </si>
  <si>
    <t>(337-1)*0,3*1,8</t>
  </si>
  <si>
    <t>2065407595</t>
  </si>
  <si>
    <t>kabelové žlaby 30% z celkového množství, viz.příloha D.1.1.1, D.1.2.1</t>
  </si>
  <si>
    <t>8,464*0,3*1,8</t>
  </si>
  <si>
    <t>291235915</t>
  </si>
  <si>
    <t>přebytečný výkop-70% z celkové kubatury, viz.příloha D.1.1.1, D.1.2.2.</t>
  </si>
  <si>
    <t>(337-1)*0,7*1,8</t>
  </si>
  <si>
    <t>-1671101619</t>
  </si>
  <si>
    <t>kabelové žlaby-70% z celkového m,nožství, vi.příloha D.1.1.1., D.1.2.1</t>
  </si>
  <si>
    <t>8,464*0,7*1,8</t>
  </si>
  <si>
    <t>1648700199</t>
  </si>
  <si>
    <t>přebytečný výkop, viz.příloha D.1.1.1, D.1.2.2.</t>
  </si>
  <si>
    <t>-1172985665</t>
  </si>
  <si>
    <t>174151101</t>
  </si>
  <si>
    <t>Zásyp jam, šachet rýh nebo kolem objektů sypaninou se zhutněním</t>
  </si>
  <si>
    <t>-2138668779</t>
  </si>
  <si>
    <t>kabelové žlaby,t, viz.příloha D.1.1.1, D.1.2.1.</t>
  </si>
  <si>
    <t>(1*1*40)-(0,46*0,46*40)</t>
  </si>
  <si>
    <t>175151101</t>
  </si>
  <si>
    <t>Obsypání potrubí strojně sypaninou bez prohození, uloženou do 3 m</t>
  </si>
  <si>
    <t>-1244980748</t>
  </si>
  <si>
    <t>kabelové žlaby, viz.příloha D.1.1.1, D.1.2.1.</t>
  </si>
  <si>
    <t>(0,46*0,46*40)-(0,2*0,2*40)</t>
  </si>
  <si>
    <t>M</t>
  </si>
  <si>
    <t>58331200</t>
  </si>
  <si>
    <t>štěrkopísek netříděný</t>
  </si>
  <si>
    <t>-1664629931</t>
  </si>
  <si>
    <t>6,864*2</t>
  </si>
  <si>
    <t>181351003</t>
  </si>
  <si>
    <t>Rozprostření ornice tl vrstvy do 200 mm pl do 100 m2 v rovině nebo ve svahu do 1:5 strojně</t>
  </si>
  <si>
    <t>-32672692</t>
  </si>
  <si>
    <t>použije se sejmutá orníce, viz.příloha D.1.2.1., D.1.2.2.</t>
  </si>
  <si>
    <t>65+10+5+7+12+9</t>
  </si>
  <si>
    <t>181411131</t>
  </si>
  <si>
    <t>Založení parkového trávníku výsevem pl do 1000 m2 v rovině a ve svahu do 1:5</t>
  </si>
  <si>
    <t>605320414</t>
  </si>
  <si>
    <t>viz.příloha D.1.2.1., D.1.2.2.</t>
  </si>
  <si>
    <t>00572410</t>
  </si>
  <si>
    <t>osivo směs travní parková</t>
  </si>
  <si>
    <t>kg</t>
  </si>
  <si>
    <t>47095807</t>
  </si>
  <si>
    <t>+ztratné, viz.příloha D.1.2.1., D.1.2.2.</t>
  </si>
  <si>
    <t>108*0,03*1,15</t>
  </si>
  <si>
    <t>181951111</t>
  </si>
  <si>
    <t>Úprava pláně v hornině třídy těžitelnosti I skupiny 1 až 3 bez zhutnění strojně</t>
  </si>
  <si>
    <t>1180910862</t>
  </si>
  <si>
    <t>zeleň</t>
  </si>
  <si>
    <t>181951112</t>
  </si>
  <si>
    <t>Úprava pláně v hornině třídy těžitelnosti I skupiny 1 až 3 se zhutněním strojně</t>
  </si>
  <si>
    <t>311251277</t>
  </si>
  <si>
    <t>zpevněné plochy</t>
  </si>
  <si>
    <t>82+223+48</t>
  </si>
  <si>
    <t>Komunikace pozemní</t>
  </si>
  <si>
    <t>564761101</t>
  </si>
  <si>
    <t>Podklad z kameniva hrubého drceného vel. 32-63 mm plochy do 100 m2 tl 200 mm</t>
  </si>
  <si>
    <t>2060978908</t>
  </si>
  <si>
    <t>vsakovací pruh - hrubý štěrk fr. 32-63 v tl. 1000mm, (51,0 m2) viz.příloha D.1.2.1. a D.1.2.2.</t>
  </si>
  <si>
    <t>51*5</t>
  </si>
  <si>
    <t>564851011</t>
  </si>
  <si>
    <t>Podklad ze štěrkodrtě ŠD plochy do 100 m2 tl 150 mm</t>
  </si>
  <si>
    <t>836406304</t>
  </si>
  <si>
    <t>vyhrazené parkovací stání-kryt betonová dlažba , ŠD fr. 0-32, viz.příloha D.1.2.1, D.1.2.2.</t>
  </si>
  <si>
    <t>564851111</t>
  </si>
  <si>
    <t>Podklad ze štěrkodrtě ŠD plochy přes 100 m2 tl 150 mm</t>
  </si>
  <si>
    <t>197440889</t>
  </si>
  <si>
    <t>parkovací stání-kryt betonová zatravňovací dlažba, ŠD f. 0-32, viz.příloha D.1.2.1. a D.1.2.2</t>
  </si>
  <si>
    <t>(88+111)+8+(60*0,5)</t>
  </si>
  <si>
    <t>564861011</t>
  </si>
  <si>
    <t>Podklad ze štěrkodrtě ŠD plochy do 100 m2 tl 200 mm</t>
  </si>
  <si>
    <t>-1275758669</t>
  </si>
  <si>
    <t>vyhrazené parkovací stání-kryt betonová dlažba , ŠD fr. 0-63, viz.příloha D.1.2.1., D.1.2.2.</t>
  </si>
  <si>
    <t>1244203620</t>
  </si>
  <si>
    <t>Komunikace vozidlová-kryt asfalt. ŠD fr, 0-32, viz.příloha D.1.2.1 a D.1.2.2.</t>
  </si>
  <si>
    <t>(28+38+16)+(0,5*8)</t>
  </si>
  <si>
    <t>564861111</t>
  </si>
  <si>
    <t>Podklad ze štěrkodrtě ŠD plochy přes 100 m2 tl 200 mm</t>
  </si>
  <si>
    <t>-347399101</t>
  </si>
  <si>
    <t xml:space="preserve">parkovací stání - kryt betonová zatravňovací dlažba,  ŠD fr. 0-63, viz.příloha D.1.2.1, D.1.2.2.</t>
  </si>
  <si>
    <t>628361623</t>
  </si>
  <si>
    <t xml:space="preserve">úprava podloží u parkovacích stání a vyhrazené  parkovací stání, ŠD fr. 0-63 v celkové tl. 400mm, viz.příloha D.1.1.1 a D.1.2.2</t>
  </si>
  <si>
    <t>(207+16)*2</t>
  </si>
  <si>
    <t>564871011</t>
  </si>
  <si>
    <t>Podklad ze štěrkodrtě ŠD plochy do 100 m2 tl 250 mm</t>
  </si>
  <si>
    <t>-182943810</t>
  </si>
  <si>
    <t>chodníku- kryt ZD "I" , ŠD fr. 0-32, viz.příloha D.1.2.1., D.1.2.2.</t>
  </si>
  <si>
    <t>21+4+3</t>
  </si>
  <si>
    <t>1673160977</t>
  </si>
  <si>
    <t>plocha pro kontejnery- kryt ZD "I", ŠD fr. 0-32, viz.příloha D.1.2.1., D.1.2.2</t>
  </si>
  <si>
    <t>1342188628</t>
  </si>
  <si>
    <t xml:space="preserve">Oprava vjezdu -kryt cementový beton,  ŠD fr. 0-32, viz.příloha D.1.2.1, D.1.2.2</t>
  </si>
  <si>
    <t>-1558841004</t>
  </si>
  <si>
    <t>úprava podloží u komunikace vozidlové ŠD fr. 0-63 v tl. 500mm, viz.příloha D.1.1.1. a D.1.2.2.</t>
  </si>
  <si>
    <t>82*2</t>
  </si>
  <si>
    <t>564871016</t>
  </si>
  <si>
    <t>Podklad ze štěrkodrtě ŠD plochy do 100 m2 tl 300 mm</t>
  </si>
  <si>
    <t>1023627247</t>
  </si>
  <si>
    <t>úprava podloží u chodníku a pochozí plochy, plocha pro kontejnery, ŠD fr. 0-63 v tl. 300mm, viz.příloha D.1.1.1, D.1.2.2.</t>
  </si>
  <si>
    <t>28+20</t>
  </si>
  <si>
    <t>565145111</t>
  </si>
  <si>
    <t>Asfaltový beton vrstva podkladní ACP 16 (obalované kamenivo OKS) tl 60 mm š do 3 m</t>
  </si>
  <si>
    <t>592097222</t>
  </si>
  <si>
    <t>komunikace vozidlová-kryt sfatl. viz.pžíloha D.1.2.1. a D.1.2.2.</t>
  </si>
  <si>
    <t>(28+38+16)</t>
  </si>
  <si>
    <t>567122111</t>
  </si>
  <si>
    <t>Podklad ze směsi stmelené cementem SC C 8/10 (KSC I) tl 120 mm</t>
  </si>
  <si>
    <t>-482299174</t>
  </si>
  <si>
    <t>komunikace vozidlová-kryt asfalt, viz.příloha D.1.2.1., D.1.2.2.</t>
  </si>
  <si>
    <t>(28+38+16)+(8*0,5)</t>
  </si>
  <si>
    <t>571908111</t>
  </si>
  <si>
    <t>Kryt vymývaným dekoračním kamenivem (kačírkem) tl 200 mm</t>
  </si>
  <si>
    <t>-1843233427</t>
  </si>
  <si>
    <t>kačírek fr.16-32 v tl. 200mm</t>
  </si>
  <si>
    <t>9+13</t>
  </si>
  <si>
    <t>43</t>
  </si>
  <si>
    <t>573111112</t>
  </si>
  <si>
    <t>Postřik živičný infiltrační s posypem z asfaltu množství 1 kg/m2</t>
  </si>
  <si>
    <t>960602973</t>
  </si>
  <si>
    <t>44</t>
  </si>
  <si>
    <t>573211109</t>
  </si>
  <si>
    <t>Postřik živičný spojovací z asfaltu v množství 0,50 kg/m2</t>
  </si>
  <si>
    <t>632790329</t>
  </si>
  <si>
    <t>28+38+16</t>
  </si>
  <si>
    <t>45</t>
  </si>
  <si>
    <t>-2136629387</t>
  </si>
  <si>
    <t>asfaltový koberec, viz.příloha D.1.2.1.</t>
  </si>
  <si>
    <t>46</t>
  </si>
  <si>
    <t>577134111</t>
  </si>
  <si>
    <t>Asfaltový beton vrstva obrusná ACO 11+ (ABS) tř. I tl 40 mm š do 3 m z nemodifikovaného asfaltu</t>
  </si>
  <si>
    <t>-309281112</t>
  </si>
  <si>
    <t>komunikace vozidlová-kryt asfalt, viz.příloha D.1.2.1. a D.1.2.2</t>
  </si>
  <si>
    <t>47</t>
  </si>
  <si>
    <t>577134121</t>
  </si>
  <si>
    <t>Asfaltový beton vrstva obrusná ACO 11+ (ABS) tř. I tl 40 mm š přes 3 m z nemodifikovaného asfaltu</t>
  </si>
  <si>
    <t>1504257681</t>
  </si>
  <si>
    <t>48</t>
  </si>
  <si>
    <t>581131313</t>
  </si>
  <si>
    <t>Kryt cementobetonový vozovek skupiny CB III tl 170 mm</t>
  </si>
  <si>
    <t>-1257683378</t>
  </si>
  <si>
    <t>oprava vjezdu-kryt cementový beton, viz.příloha D.1.2.1. a D.1.2.2.</t>
  </si>
  <si>
    <t>49</t>
  </si>
  <si>
    <t>596211110</t>
  </si>
  <si>
    <t>Kladení zámkové dlažby komunikací pro pěší ručně tl 60 mm skupiny A pl do 50 m2</t>
  </si>
  <si>
    <t>-175737767</t>
  </si>
  <si>
    <t>plocha pro kontejnery-kryt ZD "I", viz.příloha D.1.2.1., D.1.2.2.</t>
  </si>
  <si>
    <t>50</t>
  </si>
  <si>
    <t>59245015</t>
  </si>
  <si>
    <t>dlažba zámková betonová tvaru I 200x165mm tl 60mm přírodní</t>
  </si>
  <si>
    <t>626313302</t>
  </si>
  <si>
    <t>plocha pro kontejnery-kryt ZD "I"+ztratné, viz.příloha D.1.2.1., D.1.2.2</t>
  </si>
  <si>
    <t>20*1,03</t>
  </si>
  <si>
    <t>51</t>
  </si>
  <si>
    <t>596211120</t>
  </si>
  <si>
    <t>Kladení zámkové dlažby komunikací pro pěší ručně tl 60 mm skupiny B pl do 50 m2</t>
  </si>
  <si>
    <t>1035201859</t>
  </si>
  <si>
    <t>chodník , plocha pro pochozí-kryt dlažba "I", viz.příloha D.1.2.1. a D.1.2.2.</t>
  </si>
  <si>
    <t>(3+9+9)+4+3</t>
  </si>
  <si>
    <t>52</t>
  </si>
  <si>
    <t>-2000269586</t>
  </si>
  <si>
    <t xml:space="preserve"> chodníku-kryt ZD "I"+ztratné, viz.příloha D.1.2.1., D.1.2.2.</t>
  </si>
  <si>
    <t>(3+9+9)*1,03</t>
  </si>
  <si>
    <t>53</t>
  </si>
  <si>
    <t>59245006</t>
  </si>
  <si>
    <t>dlažba pro nevidomé betonová 200x100mm tl 60mm barevná</t>
  </si>
  <si>
    <t>247539072</t>
  </si>
  <si>
    <t xml:space="preserve"> chodníku-kryt ZD "I"-varovný pás, barva červená+ztratné, viz.příloha D.1.2.1., D.1.2.2.</t>
  </si>
  <si>
    <t>(2+2)*1,03</t>
  </si>
  <si>
    <t>54</t>
  </si>
  <si>
    <t>592454</t>
  </si>
  <si>
    <t>rovná betonová dlažba 200/100/60 bez zkosených hran, barva přírodní</t>
  </si>
  <si>
    <t>1981453790</t>
  </si>
  <si>
    <t xml:space="preserve"> chodníku-kryt ZD "I"-ohraničení varovného pásu+ztratné, viz.příloha D.1.2.1., D.1.2.2.</t>
  </si>
  <si>
    <t>(1+2)*1,03</t>
  </si>
  <si>
    <t>55</t>
  </si>
  <si>
    <t>596211124</t>
  </si>
  <si>
    <t>Příplatek za kombinaci dvou barev u kladení betonových dlažeb komunikací pro pěší ručně tl 60 mm skupiny B</t>
  </si>
  <si>
    <t>444032658</t>
  </si>
  <si>
    <t>chodníku-kryt ZD "I", viz.příloha D.1.2.1., D.1.2.2.</t>
  </si>
  <si>
    <t>56</t>
  </si>
  <si>
    <t>596212210</t>
  </si>
  <si>
    <t>Kladení zámkové dlažby pozemních komunikací ručně tl 80 mm skupiny A pl do 50 m2</t>
  </si>
  <si>
    <t>484992769</t>
  </si>
  <si>
    <t>vyhrazené parkovací stání-kryt betonová dlažba , viz.příloha D.1.2.1. a D.1.2.2</t>
  </si>
  <si>
    <t>57</t>
  </si>
  <si>
    <t>59245020</t>
  </si>
  <si>
    <t>dlažba skladebná betonová 200x100mm tl 80mm přírodní</t>
  </si>
  <si>
    <t>-765291472</t>
  </si>
  <si>
    <t>vyhrazené parkovací stání-kryt betonová dlažba , + ztratnéviz.příloha D.1.2.1. a D.1.2.2.</t>
  </si>
  <si>
    <t>16*1,03</t>
  </si>
  <si>
    <t>58</t>
  </si>
  <si>
    <t>596212222</t>
  </si>
  <si>
    <t>Kladení zámkové dlažby pozemních komunikací ručně tl 80 mm skupiny B pl přes 100 do 300 m2</t>
  </si>
  <si>
    <t>-917033591</t>
  </si>
  <si>
    <t>parkovací stání -kryt betonová zatravňovací dlažba, viz.příloha D.1.2.1. a D.1.2.2</t>
  </si>
  <si>
    <t>88+111+8</t>
  </si>
  <si>
    <t>59</t>
  </si>
  <si>
    <t>59245005</t>
  </si>
  <si>
    <t>dlažba skladebná betonová 200x100mm tl 80mm barevná</t>
  </si>
  <si>
    <t>-1979090527</t>
  </si>
  <si>
    <t>parkovací stání-kryt betonová zatravňovací dlažba-dělící čára + ztratné, barva bílá, viz-příloha D.1.2.1. a D.1.2.2.</t>
  </si>
  <si>
    <t>8*1,03</t>
  </si>
  <si>
    <t>60</t>
  </si>
  <si>
    <t>59246</t>
  </si>
  <si>
    <t>betonová zatravňovací dlažba 210/140/80, barva přírodní</t>
  </si>
  <si>
    <t>517419916</t>
  </si>
  <si>
    <t>parkovací stání-kryt betonová zatravňovací dlažba +ztratné, viz.příloha D.1.2.1. a D.1.2.2.</t>
  </si>
  <si>
    <t>199*1,02</t>
  </si>
  <si>
    <t>61</t>
  </si>
  <si>
    <t>592466</t>
  </si>
  <si>
    <t>kamenivo pro výplň spár v betonovézatravňovací dlažbě</t>
  </si>
  <si>
    <t>-94045488</t>
  </si>
  <si>
    <t>pakovací stání-kyt betonová zatravňovací dlažba . viz.příloha D.1.2.1. a D.1.2.2.</t>
  </si>
  <si>
    <t>(88+111)*0,3*0,08</t>
  </si>
  <si>
    <t>62</t>
  </si>
  <si>
    <t>596212224</t>
  </si>
  <si>
    <t>Příplatek za kombinaci dvou barev u betonových dlažeb pozemních komunikací ručně tl 80 mm skupiny B</t>
  </si>
  <si>
    <t>-402215070</t>
  </si>
  <si>
    <t>parkovací stání - kryt betonová zatravňovací dlažba , viz.příloha D.1.2.1., D.1.2.2.</t>
  </si>
  <si>
    <t>63</t>
  </si>
  <si>
    <t>914111111</t>
  </si>
  <si>
    <t>Montáž svislé dopravní značky do velikosti 1 m2 objímkami na sloupek nebo konzolu</t>
  </si>
  <si>
    <t>-279240816</t>
  </si>
  <si>
    <t>SDZ návrh, viz.příloha D.1.2.1</t>
  </si>
  <si>
    <t>2+1+1+1+1+1</t>
  </si>
  <si>
    <t>64</t>
  </si>
  <si>
    <t>40445625</t>
  </si>
  <si>
    <t>informativní značky provozní IP8, IP9, IP11-IP13 500x700mm</t>
  </si>
  <si>
    <t>588116004</t>
  </si>
  <si>
    <t>SDZ - návrh - dopravní značka IP12+symbol 01</t>
  </si>
  <si>
    <t>65</t>
  </si>
  <si>
    <t>713443027</t>
  </si>
  <si>
    <t>SDZ návrh -dopravní značka IP12, viz.příloha D.1.2.1</t>
  </si>
  <si>
    <t>66</t>
  </si>
  <si>
    <t>40445647</t>
  </si>
  <si>
    <t>dodatkové tabulky E1, E2a,b , E6, E9, E10 E12c, E17 500x500mm</t>
  </si>
  <si>
    <t>572205622</t>
  </si>
  <si>
    <t>SDZ návrh - dopravní značka E1, viz.příloha D.1.2.1</t>
  </si>
  <si>
    <t>67</t>
  </si>
  <si>
    <t>40445649</t>
  </si>
  <si>
    <t>dodatkové tabulky E3-E5, E8, E14-E16 500x150mm</t>
  </si>
  <si>
    <t>-285189132</t>
  </si>
  <si>
    <t>SDZ návrh - dopravní znaka E8d, viz.příloha D.1.2.1</t>
  </si>
  <si>
    <t>68</t>
  </si>
  <si>
    <t>40445650</t>
  </si>
  <si>
    <t>dodatkové tabulky E7, E12, E13 500x300mm</t>
  </si>
  <si>
    <t>402612209</t>
  </si>
  <si>
    <t>SDZ návrh - dopravní značka E13, viz.příloha D.1.2.1.</t>
  </si>
  <si>
    <t>69</t>
  </si>
  <si>
    <t>40445622</t>
  </si>
  <si>
    <t>informativní značky provozní IP1-IP3, IP4b-IP7, IP10a, b 750x750mm</t>
  </si>
  <si>
    <t>4370532</t>
  </si>
  <si>
    <t xml:space="preserve">SDZ návrh  dopravní značka IP10a, viz.příloha D.1.2.1.</t>
  </si>
  <si>
    <t>70</t>
  </si>
  <si>
    <t>914511112</t>
  </si>
  <si>
    <t>Montáž sloupku dopravních značek délky do 3,5 m s betonovým základem a patkou D 60 mm</t>
  </si>
  <si>
    <t>-1424638558</t>
  </si>
  <si>
    <t>SDZ - návrh, viz.příloha D.1.2.1.</t>
  </si>
  <si>
    <t>71</t>
  </si>
  <si>
    <t>40445225</t>
  </si>
  <si>
    <t>sloupek pro dopravní značku Zn D 60mm v 3,5m</t>
  </si>
  <si>
    <t>-1882807383</t>
  </si>
  <si>
    <t>SDZ - návrh, viz.příloha D.1.2.1</t>
  </si>
  <si>
    <t>72</t>
  </si>
  <si>
    <t>40445253</t>
  </si>
  <si>
    <t>víčko plastové na sloupek D 60mm</t>
  </si>
  <si>
    <t>1012068863</t>
  </si>
  <si>
    <t>73</t>
  </si>
  <si>
    <t>40445240</t>
  </si>
  <si>
    <t>patka pro sloupek Al D 60mm</t>
  </si>
  <si>
    <t>1281391922</t>
  </si>
  <si>
    <t>74</t>
  </si>
  <si>
    <t>40445256</t>
  </si>
  <si>
    <t>svorka upínací na sloupek dopravní značky D 60mm</t>
  </si>
  <si>
    <t>-584397905</t>
  </si>
  <si>
    <t>7*2</t>
  </si>
  <si>
    <t>75</t>
  </si>
  <si>
    <t>915111111</t>
  </si>
  <si>
    <t>Vodorovné dopravní značení dělící čáry souvislé š 125 mm základní bílá barva</t>
  </si>
  <si>
    <t>968735489</t>
  </si>
  <si>
    <t>VDZ návrh - V10b, viz.příloha D.1.2.1</t>
  </si>
  <si>
    <t>78</t>
  </si>
  <si>
    <t>76</t>
  </si>
  <si>
    <t>915111115</t>
  </si>
  <si>
    <t>Vodorovné dopravní značení dělící čáry souvislé š 125 mm základní žlutá barva</t>
  </si>
  <si>
    <t>-1624602783</t>
  </si>
  <si>
    <t>VDZ návrh - V12a, viz.příloha D.1.2.1</t>
  </si>
  <si>
    <t>77</t>
  </si>
  <si>
    <t>915131111</t>
  </si>
  <si>
    <t>Vodorovné dopravní značení přechody pro chodce, šipky, symboly základní bílá barva</t>
  </si>
  <si>
    <t>-441651800</t>
  </si>
  <si>
    <t>VDZ návrh - V10f, viz.příloha D.1.2.1</t>
  </si>
  <si>
    <t>2*1,5</t>
  </si>
  <si>
    <t>915491211</t>
  </si>
  <si>
    <t>Osazení vodícího proužku z betonových desek do betonového lože tl do 100 mm š proužku 250 mm</t>
  </si>
  <si>
    <t>-1499522405</t>
  </si>
  <si>
    <t>osazený do betonového lože C20/25nXF3 s opěrou, viz.příloha D.1.2.1. a D.1.2.2.</t>
  </si>
  <si>
    <t>55+37+35</t>
  </si>
  <si>
    <t>79</t>
  </si>
  <si>
    <t>59218001</t>
  </si>
  <si>
    <t>krajník betonový silniční 500x250x80mm</t>
  </si>
  <si>
    <t>-1426675857</t>
  </si>
  <si>
    <t>+ztratné, barva přírodní, viz.příloha D.1.2.1. a D.1.2.2</t>
  </si>
  <si>
    <t>127*1,02</t>
  </si>
  <si>
    <t>80</t>
  </si>
  <si>
    <t>915611111</t>
  </si>
  <si>
    <t>Předznačení vodorovného liniového značení</t>
  </si>
  <si>
    <t>-2049660611</t>
  </si>
  <si>
    <t>VDZ návrh - V10b+V12a, viiz.příloha D.1.2.1</t>
  </si>
  <si>
    <t>78+21</t>
  </si>
  <si>
    <t>81</t>
  </si>
  <si>
    <t>915621111</t>
  </si>
  <si>
    <t>Předznačení vodorovného plošného značení</t>
  </si>
  <si>
    <t>-48464026</t>
  </si>
  <si>
    <t>VDZ návrh - V10f. viz.příloha D.1.2.1</t>
  </si>
  <si>
    <t>82</t>
  </si>
  <si>
    <t>916231213</t>
  </si>
  <si>
    <t>Osazení chodníkového obrubníku betonového stojatého s boční opěrou do lože z betonu prostého</t>
  </si>
  <si>
    <t>589120710</t>
  </si>
  <si>
    <t>osazený do betonového lože C20/25nXF3 s opěrou, viz.příloha D.1.2.1., D.1.2.2.</t>
  </si>
  <si>
    <t>72+35+37</t>
  </si>
  <si>
    <t>83</t>
  </si>
  <si>
    <t>59217023</t>
  </si>
  <si>
    <t>obrubník betonový chodníkový 1000x150x250mm</t>
  </si>
  <si>
    <t>1537298992</t>
  </si>
  <si>
    <t>+ztratné, barva přírodní, viz.příloha D.1.2.1., D.1.2.2</t>
  </si>
  <si>
    <t>144*1,02</t>
  </si>
  <si>
    <t>84</t>
  </si>
  <si>
    <t>916331112</t>
  </si>
  <si>
    <t>Osazení zahradního obrubníku betonového do lože z betonu s boční opěrou</t>
  </si>
  <si>
    <t>-1103031285</t>
  </si>
  <si>
    <t>osazený do betonového lože C20/25nXF3 s opěrou , viz.příloha D.1.2.1., D.1.2.2.</t>
  </si>
  <si>
    <t>53+11</t>
  </si>
  <si>
    <t>85</t>
  </si>
  <si>
    <t>59217012</t>
  </si>
  <si>
    <t>obrubník zahradní betonový 500x80x250mm</t>
  </si>
  <si>
    <t>-2025734453</t>
  </si>
  <si>
    <t>+ztratné, barva přírodní, viz.příloha D.1.2.1., D.1.2.2.</t>
  </si>
  <si>
    <t>64*1,02</t>
  </si>
  <si>
    <t>86</t>
  </si>
  <si>
    <t>1783939785</t>
  </si>
  <si>
    <t>osazený do betonového lože C20/25nXF3 s opěrou, viz.příloha D.1.2.1, D.1.2.2.</t>
  </si>
  <si>
    <t>2+3+5</t>
  </si>
  <si>
    <t>87</t>
  </si>
  <si>
    <t>59217011</t>
  </si>
  <si>
    <t>obrubník zahradní betonový 500x50x200mm</t>
  </si>
  <si>
    <t>1002524307</t>
  </si>
  <si>
    <t>10*1,02</t>
  </si>
  <si>
    <t>88</t>
  </si>
  <si>
    <t>916991121</t>
  </si>
  <si>
    <t>Lože pod obrubníky, krajníky nebo obruby z dlažebních kostek z betonu prostého</t>
  </si>
  <si>
    <t>-1823163411</t>
  </si>
  <si>
    <t xml:space="preserve">pod obrubníky  (odhad)</t>
  </si>
  <si>
    <t>89</t>
  </si>
  <si>
    <t>919121132</t>
  </si>
  <si>
    <t>Těsnění spár zálivkou za studena pro komůrky š 20 mm hl 40 mm s těsnicím profilem</t>
  </si>
  <si>
    <t>1762872779</t>
  </si>
  <si>
    <t>styčná spára, viz.příloha D.1.1.1 a D.1.2.1</t>
  </si>
  <si>
    <t>90</t>
  </si>
  <si>
    <t>919726202</t>
  </si>
  <si>
    <t>Geotextilie pro vyztužení, separaci a filtraci tkaná z PP podélná pevnost v tahu přes 15 do 50 kN/m</t>
  </si>
  <si>
    <t>-153562383</t>
  </si>
  <si>
    <t>úprava podloží u komunikace vozidlové PP40kN/m, viz.příloha D.1.1.1, D.1.2.2</t>
  </si>
  <si>
    <t>91</t>
  </si>
  <si>
    <t>-1116713357</t>
  </si>
  <si>
    <t>úprava podloží u parkovacích stání a vyharzené parkovací stání, PP40kN/m, viz.příloha D.1.1.1., D.1.2.2</t>
  </si>
  <si>
    <t>207+16</t>
  </si>
  <si>
    <t>92</t>
  </si>
  <si>
    <t>919794441</t>
  </si>
  <si>
    <t xml:space="preserve">Úprava ploch kolem hydrantů, šoupat, poklopů a mříží nebo sloupů v živičných a dlážděných  krytech pl do 2 m2</t>
  </si>
  <si>
    <t>1230418239</t>
  </si>
  <si>
    <t>u mříží, poklopů, viz.příloha D.1.1.1, D.1.2.1</t>
  </si>
  <si>
    <t>1+3</t>
  </si>
  <si>
    <t>93</t>
  </si>
  <si>
    <t>938908411</t>
  </si>
  <si>
    <t>Čištění vozovek splachováním vodou</t>
  </si>
  <si>
    <t>-1464477236</t>
  </si>
  <si>
    <t>94</t>
  </si>
  <si>
    <t>-1379414322</t>
  </si>
  <si>
    <t>VDZ návrh - V10b, V40f, V12c a přerušovaná čára, viz.příloha D.1.2.1</t>
  </si>
  <si>
    <t>(78*0,125)+(2*1,5)+(21*0,125)</t>
  </si>
  <si>
    <t>95</t>
  </si>
  <si>
    <t>470746001</t>
  </si>
  <si>
    <t>96</t>
  </si>
  <si>
    <t>-1108066175</t>
  </si>
  <si>
    <t>PSV</t>
  </si>
  <si>
    <t>Práce a dodávky PSV</t>
  </si>
  <si>
    <t>Práce a dodávky M</t>
  </si>
  <si>
    <t>46-M</t>
  </si>
  <si>
    <t>Zemní práce při extr.mont.pracích</t>
  </si>
  <si>
    <t>97</t>
  </si>
  <si>
    <t>460751111</t>
  </si>
  <si>
    <t>Osazení kabelových kanálů do rýhy z prefabrikovaných betonových žlabů vnější šířky do 20 cm</t>
  </si>
  <si>
    <t>241281812</t>
  </si>
  <si>
    <t>kabelové žlaby, viz.příloha D.1.1.1., D.1.2.2.</t>
  </si>
  <si>
    <t>98</t>
  </si>
  <si>
    <t>59213009</t>
  </si>
  <si>
    <t>žlab kabelový betonový k ochraně zemního drátovodného vedení 100x17x14cm se zákrytem</t>
  </si>
  <si>
    <t>128</t>
  </si>
  <si>
    <t>-1151571077</t>
  </si>
  <si>
    <t>B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</si>
  <si>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</si>
  <si>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</si>
  <si>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</si>
  <si>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</si>
  <si>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</si>
  <si>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</si>
  <si>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</si>
  <si>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</si>
  <si>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</si>
  <si>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</si>
  <si>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011314000</t>
  </si>
  <si>
    <t>Archeologický dohled</t>
  </si>
  <si>
    <t>1024</t>
  </si>
  <si>
    <t>94925635</t>
  </si>
  <si>
    <t>012303000</t>
  </si>
  <si>
    <t>Zeměměřičské práce při provádění stavby</t>
  </si>
  <si>
    <t>-1933935252</t>
  </si>
  <si>
    <t>včetně vytyčení stávajících inž.sítí</t>
  </si>
  <si>
    <t>012444000</t>
  </si>
  <si>
    <t>Geodetické měření skutečného provedení stavby</t>
  </si>
  <si>
    <t>-602550481</t>
  </si>
  <si>
    <t>013254000</t>
  </si>
  <si>
    <t>Dokumentace skutečného provedení stavby</t>
  </si>
  <si>
    <t>-1560424808</t>
  </si>
  <si>
    <t>VRN3</t>
  </si>
  <si>
    <t>Zařízení staveniště</t>
  </si>
  <si>
    <t>030001000</t>
  </si>
  <si>
    <t>767676839</t>
  </si>
  <si>
    <t>stavební buňky, WC, napojení na stávající inž.sítě atd.</t>
  </si>
  <si>
    <t>034002000</t>
  </si>
  <si>
    <t>Zabezpečení staveniště</t>
  </si>
  <si>
    <t>-1245305667</t>
  </si>
  <si>
    <t>zabezpečení staveniště v souladu s nařízením vlády 591/2006 Sb.</t>
  </si>
  <si>
    <t>VRN4</t>
  </si>
  <si>
    <t>Inženýrská činnost</t>
  </si>
  <si>
    <t>043134000</t>
  </si>
  <si>
    <t>Zkoušky zatěžovací</t>
  </si>
  <si>
    <t>1962909653</t>
  </si>
  <si>
    <t>VRN7</t>
  </si>
  <si>
    <t>Provozní vlivy</t>
  </si>
  <si>
    <t>072002000</t>
  </si>
  <si>
    <t>Silniční provoz</t>
  </si>
  <si>
    <t>1469263304</t>
  </si>
  <si>
    <t>dopravní značení</t>
  </si>
  <si>
    <t>VRN9</t>
  </si>
  <si>
    <t>Ostatní náklady</t>
  </si>
  <si>
    <t>092002000</t>
  </si>
  <si>
    <t>Ostatní náklady související s provozem</t>
  </si>
  <si>
    <t>-1981336218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</si>
</sst>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71/24B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Kostelec nad Orlicí, ul.Proškova, úprava parkovacích ploch před čp.1371-1373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Kostelec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území'!P125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návrh'!P128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HM2JIz1sg2BdZmddUQiJ+WwpzSDTJhfI5dTgNY2dtdHbQJTBI2jKJhLKtLxb5W0ChqUq43Pg9bT7UtKGTJiJsQ==" hashValue="PT7Mr4BkT1ijOg671HGKRRnmutx6kdOje3xuMFDacRmadCN9qPHrC6B61WiOEeCKV4wzu8f6pcmlSHtwvxLC3w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Kostelec nad Orlicí, ul.Proškova, úprava parkovacích ploch před čp.1371-1373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17. 1. 2025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ROUND((SUM(BE125:BE292)),  2)</f>
        <v>0</v>
      </c>
      <c r="G35" s="38"/>
      <c r="H35" s="38"/>
      <c r="I35" s="164">
        <v>0.20999999999999999</v>
      </c>
      <c r="J35" s="163">
        <f>ROUND(((SUM(BE125:BE292))*I35),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ROUND((SUM(BF125:BF292)),  2)</f>
        <v>0</v>
      </c>
      <c r="G36" s="38"/>
      <c r="H36" s="38"/>
      <c r="I36" s="164">
        <v>0.12</v>
      </c>
      <c r="J36" s="163">
        <f>ROUND(((SUM(BF125:BF292))*I36),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ROUND((SUM(BG125:BG292)),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ROUND((SUM(BH125:BH292)),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ROUND((SUM(BI125:BI292)),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Kostelec nad Orlicí, ul.Proškova, úprava parkovacích ploch před čp.1371-1373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Kostelec nad Orlicí</v>
      </c>
      <c r="G91" s="40"/>
      <c r="H91" s="40"/>
      <c r="I91" s="32" t="s">
        <v>22</v>
      </c>
      <c r="J91" s="79" t="str">
        <f>IF(J14="","",J14)</f>
        <v>17. 1. 2025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J204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J213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111</v>
      </c>
      <c r="E103" s="196"/>
      <c r="F103" s="196"/>
      <c r="G103" s="196"/>
      <c r="H103" s="196"/>
      <c r="I103" s="196"/>
      <c r="J103" s="197">
        <f>J290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Kostelec nad Orlicí, ul.Proškova, úprava parkovacích ploch před čp.1371-1373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98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99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a - příprava území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Kostelec nad Orlicí</v>
      </c>
      <c r="G119" s="40"/>
      <c r="H119" s="40"/>
      <c r="I119" s="32" t="s">
        <v>22</v>
      </c>
      <c r="J119" s="79" t="str">
        <f>IF(J14="","",J14)</f>
        <v>17. 1. 2025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30</v>
      </c>
      <c r="J121" s="36" t="str">
        <f>E23</f>
        <v>VIAPROJEKT s.r.o. HK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33</v>
      </c>
      <c r="J122" s="36" t="str">
        <f>E26</f>
        <v>B.Burešová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113</v>
      </c>
      <c r="D124" s="202" t="s">
        <v>61</v>
      </c>
      <c r="E124" s="202" t="s">
        <v>57</v>
      </c>
      <c r="F124" s="202" t="s">
        <v>58</v>
      </c>
      <c r="G124" s="202" t="s">
        <v>114</v>
      </c>
      <c r="H124" s="202" t="s">
        <v>115</v>
      </c>
      <c r="I124" s="202" t="s">
        <v>116</v>
      </c>
      <c r="J124" s="202" t="s">
        <v>104</v>
      </c>
      <c r="K124" s="203" t="s">
        <v>117</v>
      </c>
      <c r="L124" s="204"/>
      <c r="M124" s="100" t="s">
        <v>1</v>
      </c>
      <c r="N124" s="101" t="s">
        <v>40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0.035580000000000001</v>
      </c>
      <c r="S125" s="104"/>
      <c r="T125" s="208">
        <f>T126</f>
        <v>203.50674999999998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106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125</v>
      </c>
      <c r="F126" s="213" t="s">
        <v>126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P127+P204+P213+P290</f>
        <v>0</v>
      </c>
      <c r="Q126" s="218"/>
      <c r="R126" s="219">
        <f>R127+R204+R213+R290</f>
        <v>0.035580000000000001</v>
      </c>
      <c r="S126" s="218"/>
      <c r="T126" s="220">
        <f>T127+T204+T213+T290</f>
        <v>203.50674999999998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127</v>
      </c>
      <c r="BK126" s="223">
        <f>BK127+BK204+BK213+BK290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83</v>
      </c>
      <c r="F127" s="224" t="s">
        <v>128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SUM(P128:P203)</f>
        <v>0</v>
      </c>
      <c r="Q127" s="218"/>
      <c r="R127" s="219">
        <f>SUM(R128:R203)</f>
        <v>0.035580000000000001</v>
      </c>
      <c r="S127" s="218"/>
      <c r="T127" s="220">
        <f>SUM(T128:T203)</f>
        <v>203.50674999999998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75</v>
      </c>
      <c r="AU127" s="222" t="s">
        <v>83</v>
      </c>
      <c r="AY127" s="221" t="s">
        <v>127</v>
      </c>
      <c r="BK127" s="223">
        <f>SUM(BK128:BK203)</f>
        <v>0</v>
      </c>
    </row>
    <row r="128" s="2" customFormat="1" ht="21.75" customHeight="1">
      <c r="A128" s="38"/>
      <c r="B128" s="39"/>
      <c r="C128" s="226" t="s">
        <v>83</v>
      </c>
      <c r="D128" s="226" t="s">
        <v>129</v>
      </c>
      <c r="E128" s="227" t="s">
        <v>130</v>
      </c>
      <c r="F128" s="228" t="s">
        <v>131</v>
      </c>
      <c r="G128" s="229" t="s">
        <v>132</v>
      </c>
      <c r="H128" s="230">
        <v>31.25</v>
      </c>
      <c r="I128" s="231"/>
      <c r="J128" s="232">
        <f>ROUND(I128*H128,2)</f>
        <v>0</v>
      </c>
      <c r="K128" s="228" t="s">
        <v>133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0.255</v>
      </c>
      <c r="T128" s="236">
        <f>S128*H128</f>
        <v>7.96875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134</v>
      </c>
      <c r="AT128" s="237" t="s">
        <v>129</v>
      </c>
      <c r="AU128" s="237" t="s">
        <v>85</v>
      </c>
      <c r="AY128" s="17" t="s">
        <v>127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134</v>
      </c>
      <c r="BM128" s="237" t="s">
        <v>135</v>
      </c>
    </row>
    <row r="129" s="13" customFormat="1">
      <c r="A129" s="13"/>
      <c r="B129" s="239"/>
      <c r="C129" s="240"/>
      <c r="D129" s="241" t="s">
        <v>136</v>
      </c>
      <c r="E129" s="242" t="s">
        <v>1</v>
      </c>
      <c r="F129" s="243" t="s">
        <v>137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136</v>
      </c>
      <c r="AU129" s="249" t="s">
        <v>85</v>
      </c>
      <c r="AV129" s="13" t="s">
        <v>83</v>
      </c>
      <c r="AW129" s="13" t="s">
        <v>32</v>
      </c>
      <c r="AX129" s="13" t="s">
        <v>76</v>
      </c>
      <c r="AY129" s="249" t="s">
        <v>127</v>
      </c>
    </row>
    <row r="130" s="14" customFormat="1">
      <c r="A130" s="14"/>
      <c r="B130" s="250"/>
      <c r="C130" s="251"/>
      <c r="D130" s="241" t="s">
        <v>136</v>
      </c>
      <c r="E130" s="252" t="s">
        <v>1</v>
      </c>
      <c r="F130" s="253" t="s">
        <v>138</v>
      </c>
      <c r="G130" s="251"/>
      <c r="H130" s="254">
        <v>31.25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136</v>
      </c>
      <c r="AU130" s="260" t="s">
        <v>85</v>
      </c>
      <c r="AV130" s="14" t="s">
        <v>85</v>
      </c>
      <c r="AW130" s="14" t="s">
        <v>32</v>
      </c>
      <c r="AX130" s="14" t="s">
        <v>76</v>
      </c>
      <c r="AY130" s="260" t="s">
        <v>127</v>
      </c>
    </row>
    <row r="131" s="15" customFormat="1">
      <c r="A131" s="15"/>
      <c r="B131" s="261"/>
      <c r="C131" s="262"/>
      <c r="D131" s="241" t="s">
        <v>136</v>
      </c>
      <c r="E131" s="263" t="s">
        <v>1</v>
      </c>
      <c r="F131" s="264" t="s">
        <v>139</v>
      </c>
      <c r="G131" s="262"/>
      <c r="H131" s="265">
        <v>31.25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136</v>
      </c>
      <c r="AU131" s="271" t="s">
        <v>85</v>
      </c>
      <c r="AV131" s="15" t="s">
        <v>134</v>
      </c>
      <c r="AW131" s="15" t="s">
        <v>32</v>
      </c>
      <c r="AX131" s="15" t="s">
        <v>83</v>
      </c>
      <c r="AY131" s="271" t="s">
        <v>127</v>
      </c>
    </row>
    <row r="132" s="2" customFormat="1" ht="16.5" customHeight="1">
      <c r="A132" s="38"/>
      <c r="B132" s="39"/>
      <c r="C132" s="226" t="s">
        <v>85</v>
      </c>
      <c r="D132" s="226" t="s">
        <v>129</v>
      </c>
      <c r="E132" s="227" t="s">
        <v>140</v>
      </c>
      <c r="F132" s="228" t="s">
        <v>141</v>
      </c>
      <c r="G132" s="229" t="s">
        <v>132</v>
      </c>
      <c r="H132" s="230">
        <v>18</v>
      </c>
      <c r="I132" s="231"/>
      <c r="J132" s="232">
        <f>ROUND(I132*H132,2)</f>
        <v>0</v>
      </c>
      <c r="K132" s="228" t="s">
        <v>133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0.26000000000000001</v>
      </c>
      <c r="T132" s="236">
        <f>S132*H132</f>
        <v>4.6799999999999997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134</v>
      </c>
      <c r="AT132" s="237" t="s">
        <v>129</v>
      </c>
      <c r="AU132" s="237" t="s">
        <v>85</v>
      </c>
      <c r="AY132" s="17" t="s">
        <v>127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134</v>
      </c>
      <c r="BM132" s="237" t="s">
        <v>142</v>
      </c>
    </row>
    <row r="133" s="13" customFormat="1">
      <c r="A133" s="13"/>
      <c r="B133" s="239"/>
      <c r="C133" s="240"/>
      <c r="D133" s="241" t="s">
        <v>136</v>
      </c>
      <c r="E133" s="242" t="s">
        <v>1</v>
      </c>
      <c r="F133" s="243" t="s">
        <v>143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85</v>
      </c>
      <c r="AV133" s="13" t="s">
        <v>83</v>
      </c>
      <c r="AW133" s="13" t="s">
        <v>32</v>
      </c>
      <c r="AX133" s="13" t="s">
        <v>76</v>
      </c>
      <c r="AY133" s="249" t="s">
        <v>127</v>
      </c>
    </row>
    <row r="134" s="14" customFormat="1">
      <c r="A134" s="14"/>
      <c r="B134" s="250"/>
      <c r="C134" s="251"/>
      <c r="D134" s="241" t="s">
        <v>136</v>
      </c>
      <c r="E134" s="252" t="s">
        <v>1</v>
      </c>
      <c r="F134" s="253" t="s">
        <v>144</v>
      </c>
      <c r="G134" s="251"/>
      <c r="H134" s="254">
        <v>18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136</v>
      </c>
      <c r="AU134" s="260" t="s">
        <v>85</v>
      </c>
      <c r="AV134" s="14" t="s">
        <v>85</v>
      </c>
      <c r="AW134" s="14" t="s">
        <v>32</v>
      </c>
      <c r="AX134" s="14" t="s">
        <v>76</v>
      </c>
      <c r="AY134" s="260" t="s">
        <v>127</v>
      </c>
    </row>
    <row r="135" s="15" customFormat="1">
      <c r="A135" s="15"/>
      <c r="B135" s="261"/>
      <c r="C135" s="262"/>
      <c r="D135" s="241" t="s">
        <v>136</v>
      </c>
      <c r="E135" s="263" t="s">
        <v>1</v>
      </c>
      <c r="F135" s="264" t="s">
        <v>139</v>
      </c>
      <c r="G135" s="262"/>
      <c r="H135" s="265">
        <v>18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136</v>
      </c>
      <c r="AU135" s="271" t="s">
        <v>85</v>
      </c>
      <c r="AV135" s="15" t="s">
        <v>134</v>
      </c>
      <c r="AW135" s="15" t="s">
        <v>32</v>
      </c>
      <c r="AX135" s="15" t="s">
        <v>83</v>
      </c>
      <c r="AY135" s="271" t="s">
        <v>127</v>
      </c>
    </row>
    <row r="136" s="2" customFormat="1" ht="16.5" customHeight="1">
      <c r="A136" s="38"/>
      <c r="B136" s="39"/>
      <c r="C136" s="226" t="s">
        <v>145</v>
      </c>
      <c r="D136" s="226" t="s">
        <v>129</v>
      </c>
      <c r="E136" s="227" t="s">
        <v>146</v>
      </c>
      <c r="F136" s="228" t="s">
        <v>147</v>
      </c>
      <c r="G136" s="229" t="s">
        <v>132</v>
      </c>
      <c r="H136" s="230">
        <v>10</v>
      </c>
      <c r="I136" s="231"/>
      <c r="J136" s="232">
        <f>ROUND(I136*H136,2)</f>
        <v>0</v>
      </c>
      <c r="K136" s="228" t="s">
        <v>133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0.40799999999999997</v>
      </c>
      <c r="T136" s="236">
        <f>S136*H136</f>
        <v>4.0800000000000001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134</v>
      </c>
      <c r="AT136" s="237" t="s">
        <v>129</v>
      </c>
      <c r="AU136" s="237" t="s">
        <v>85</v>
      </c>
      <c r="AY136" s="17" t="s">
        <v>127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134</v>
      </c>
      <c r="BM136" s="237" t="s">
        <v>148</v>
      </c>
    </row>
    <row r="137" s="13" customFormat="1">
      <c r="A137" s="13"/>
      <c r="B137" s="239"/>
      <c r="C137" s="240"/>
      <c r="D137" s="241" t="s">
        <v>136</v>
      </c>
      <c r="E137" s="242" t="s">
        <v>1</v>
      </c>
      <c r="F137" s="243" t="s">
        <v>149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85</v>
      </c>
      <c r="AV137" s="13" t="s">
        <v>83</v>
      </c>
      <c r="AW137" s="13" t="s">
        <v>32</v>
      </c>
      <c r="AX137" s="13" t="s">
        <v>76</v>
      </c>
      <c r="AY137" s="249" t="s">
        <v>127</v>
      </c>
    </row>
    <row r="138" s="14" customFormat="1">
      <c r="A138" s="14"/>
      <c r="B138" s="250"/>
      <c r="C138" s="251"/>
      <c r="D138" s="241" t="s">
        <v>136</v>
      </c>
      <c r="E138" s="252" t="s">
        <v>1</v>
      </c>
      <c r="F138" s="253" t="s">
        <v>150</v>
      </c>
      <c r="G138" s="251"/>
      <c r="H138" s="254">
        <v>10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136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127</v>
      </c>
    </row>
    <row r="139" s="15" customFormat="1">
      <c r="A139" s="15"/>
      <c r="B139" s="261"/>
      <c r="C139" s="262"/>
      <c r="D139" s="241" t="s">
        <v>136</v>
      </c>
      <c r="E139" s="263" t="s">
        <v>1</v>
      </c>
      <c r="F139" s="264" t="s">
        <v>139</v>
      </c>
      <c r="G139" s="262"/>
      <c r="H139" s="265">
        <v>10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136</v>
      </c>
      <c r="AU139" s="271" t="s">
        <v>85</v>
      </c>
      <c r="AV139" s="15" t="s">
        <v>134</v>
      </c>
      <c r="AW139" s="15" t="s">
        <v>32</v>
      </c>
      <c r="AX139" s="15" t="s">
        <v>83</v>
      </c>
      <c r="AY139" s="271" t="s">
        <v>127</v>
      </c>
    </row>
    <row r="140" s="2" customFormat="1" ht="16.5" customHeight="1">
      <c r="A140" s="38"/>
      <c r="B140" s="39"/>
      <c r="C140" s="226" t="s">
        <v>134</v>
      </c>
      <c r="D140" s="226" t="s">
        <v>129</v>
      </c>
      <c r="E140" s="227" t="s">
        <v>151</v>
      </c>
      <c r="F140" s="228" t="s">
        <v>152</v>
      </c>
      <c r="G140" s="229" t="s">
        <v>132</v>
      </c>
      <c r="H140" s="230">
        <v>18</v>
      </c>
      <c r="I140" s="231"/>
      <c r="J140" s="232">
        <f>ROUND(I140*H140,2)</f>
        <v>0</v>
      </c>
      <c r="K140" s="228" t="s">
        <v>133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0.28999999999999998</v>
      </c>
      <c r="T140" s="236">
        <f>S140*H140</f>
        <v>5.2199999999999998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134</v>
      </c>
      <c r="AT140" s="237" t="s">
        <v>129</v>
      </c>
      <c r="AU140" s="237" t="s">
        <v>85</v>
      </c>
      <c r="AY140" s="17" t="s">
        <v>127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134</v>
      </c>
      <c r="BM140" s="237" t="s">
        <v>153</v>
      </c>
    </row>
    <row r="141" s="13" customFormat="1">
      <c r="A141" s="13"/>
      <c r="B141" s="239"/>
      <c r="C141" s="240"/>
      <c r="D141" s="241" t="s">
        <v>136</v>
      </c>
      <c r="E141" s="242" t="s">
        <v>1</v>
      </c>
      <c r="F141" s="243" t="s">
        <v>154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85</v>
      </c>
      <c r="AV141" s="13" t="s">
        <v>83</v>
      </c>
      <c r="AW141" s="13" t="s">
        <v>32</v>
      </c>
      <c r="AX141" s="13" t="s">
        <v>76</v>
      </c>
      <c r="AY141" s="249" t="s">
        <v>127</v>
      </c>
    </row>
    <row r="142" s="14" customFormat="1">
      <c r="A142" s="14"/>
      <c r="B142" s="250"/>
      <c r="C142" s="251"/>
      <c r="D142" s="241" t="s">
        <v>136</v>
      </c>
      <c r="E142" s="252" t="s">
        <v>1</v>
      </c>
      <c r="F142" s="253" t="s">
        <v>144</v>
      </c>
      <c r="G142" s="251"/>
      <c r="H142" s="254">
        <v>18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136</v>
      </c>
      <c r="AU142" s="260" t="s">
        <v>85</v>
      </c>
      <c r="AV142" s="14" t="s">
        <v>85</v>
      </c>
      <c r="AW142" s="14" t="s">
        <v>32</v>
      </c>
      <c r="AX142" s="14" t="s">
        <v>76</v>
      </c>
      <c r="AY142" s="260" t="s">
        <v>127</v>
      </c>
    </row>
    <row r="143" s="15" customFormat="1">
      <c r="A143" s="15"/>
      <c r="B143" s="261"/>
      <c r="C143" s="262"/>
      <c r="D143" s="241" t="s">
        <v>136</v>
      </c>
      <c r="E143" s="263" t="s">
        <v>1</v>
      </c>
      <c r="F143" s="264" t="s">
        <v>139</v>
      </c>
      <c r="G143" s="262"/>
      <c r="H143" s="265">
        <v>18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136</v>
      </c>
      <c r="AU143" s="271" t="s">
        <v>85</v>
      </c>
      <c r="AV143" s="15" t="s">
        <v>134</v>
      </c>
      <c r="AW143" s="15" t="s">
        <v>32</v>
      </c>
      <c r="AX143" s="15" t="s">
        <v>83</v>
      </c>
      <c r="AY143" s="271" t="s">
        <v>127</v>
      </c>
    </row>
    <row r="144" s="2" customFormat="1" ht="16.5" customHeight="1">
      <c r="A144" s="38"/>
      <c r="B144" s="39"/>
      <c r="C144" s="226" t="s">
        <v>155</v>
      </c>
      <c r="D144" s="226" t="s">
        <v>129</v>
      </c>
      <c r="E144" s="227" t="s">
        <v>151</v>
      </c>
      <c r="F144" s="228" t="s">
        <v>152</v>
      </c>
      <c r="G144" s="229" t="s">
        <v>132</v>
      </c>
      <c r="H144" s="230">
        <v>87</v>
      </c>
      <c r="I144" s="231"/>
      <c r="J144" s="232">
        <f>ROUND(I144*H144,2)</f>
        <v>0</v>
      </c>
      <c r="K144" s="228" t="s">
        <v>133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0.28999999999999998</v>
      </c>
      <c r="T144" s="236">
        <f>S144*H144</f>
        <v>25.229999999999997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134</v>
      </c>
      <c r="AT144" s="237" t="s">
        <v>129</v>
      </c>
      <c r="AU144" s="237" t="s">
        <v>85</v>
      </c>
      <c r="AY144" s="17" t="s">
        <v>127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134</v>
      </c>
      <c r="BM144" s="237" t="s">
        <v>156</v>
      </c>
    </row>
    <row r="145" s="13" customFormat="1">
      <c r="A145" s="13"/>
      <c r="B145" s="239"/>
      <c r="C145" s="240"/>
      <c r="D145" s="241" t="s">
        <v>136</v>
      </c>
      <c r="E145" s="242" t="s">
        <v>1</v>
      </c>
      <c r="F145" s="243" t="s">
        <v>157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136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127</v>
      </c>
    </row>
    <row r="146" s="14" customFormat="1">
      <c r="A146" s="14"/>
      <c r="B146" s="250"/>
      <c r="C146" s="251"/>
      <c r="D146" s="241" t="s">
        <v>136</v>
      </c>
      <c r="E146" s="252" t="s">
        <v>1</v>
      </c>
      <c r="F146" s="253" t="s">
        <v>158</v>
      </c>
      <c r="G146" s="251"/>
      <c r="H146" s="254">
        <v>87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136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127</v>
      </c>
    </row>
    <row r="147" s="15" customFormat="1">
      <c r="A147" s="15"/>
      <c r="B147" s="261"/>
      <c r="C147" s="262"/>
      <c r="D147" s="241" t="s">
        <v>136</v>
      </c>
      <c r="E147" s="263" t="s">
        <v>1</v>
      </c>
      <c r="F147" s="264" t="s">
        <v>139</v>
      </c>
      <c r="G147" s="262"/>
      <c r="H147" s="265">
        <v>87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136</v>
      </c>
      <c r="AU147" s="271" t="s">
        <v>85</v>
      </c>
      <c r="AV147" s="15" t="s">
        <v>134</v>
      </c>
      <c r="AW147" s="15" t="s">
        <v>32</v>
      </c>
      <c r="AX147" s="15" t="s">
        <v>83</v>
      </c>
      <c r="AY147" s="271" t="s">
        <v>127</v>
      </c>
    </row>
    <row r="148" s="2" customFormat="1" ht="16.5" customHeight="1">
      <c r="A148" s="38"/>
      <c r="B148" s="39"/>
      <c r="C148" s="226" t="s">
        <v>159</v>
      </c>
      <c r="D148" s="226" t="s">
        <v>129</v>
      </c>
      <c r="E148" s="227" t="s">
        <v>160</v>
      </c>
      <c r="F148" s="228" t="s">
        <v>161</v>
      </c>
      <c r="G148" s="229" t="s">
        <v>132</v>
      </c>
      <c r="H148" s="230">
        <v>10</v>
      </c>
      <c r="I148" s="231"/>
      <c r="J148" s="232">
        <f>ROUND(I148*H148,2)</f>
        <v>0</v>
      </c>
      <c r="K148" s="228" t="s">
        <v>133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0.44</v>
      </c>
      <c r="T148" s="236">
        <f>S148*H148</f>
        <v>4.4000000000000004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134</v>
      </c>
      <c r="AT148" s="237" t="s">
        <v>129</v>
      </c>
      <c r="AU148" s="237" t="s">
        <v>85</v>
      </c>
      <c r="AY148" s="17" t="s">
        <v>127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134</v>
      </c>
      <c r="BM148" s="237" t="s">
        <v>162</v>
      </c>
    </row>
    <row r="149" s="13" customFormat="1">
      <c r="A149" s="13"/>
      <c r="B149" s="239"/>
      <c r="C149" s="240"/>
      <c r="D149" s="241" t="s">
        <v>136</v>
      </c>
      <c r="E149" s="242" t="s">
        <v>1</v>
      </c>
      <c r="F149" s="243" t="s">
        <v>163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136</v>
      </c>
      <c r="AU149" s="249" t="s">
        <v>85</v>
      </c>
      <c r="AV149" s="13" t="s">
        <v>83</v>
      </c>
      <c r="AW149" s="13" t="s">
        <v>32</v>
      </c>
      <c r="AX149" s="13" t="s">
        <v>76</v>
      </c>
      <c r="AY149" s="249" t="s">
        <v>127</v>
      </c>
    </row>
    <row r="150" s="14" customFormat="1">
      <c r="A150" s="14"/>
      <c r="B150" s="250"/>
      <c r="C150" s="251"/>
      <c r="D150" s="241" t="s">
        <v>136</v>
      </c>
      <c r="E150" s="252" t="s">
        <v>1</v>
      </c>
      <c r="F150" s="253" t="s">
        <v>150</v>
      </c>
      <c r="G150" s="251"/>
      <c r="H150" s="254">
        <v>10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136</v>
      </c>
      <c r="AU150" s="260" t="s">
        <v>85</v>
      </c>
      <c r="AV150" s="14" t="s">
        <v>85</v>
      </c>
      <c r="AW150" s="14" t="s">
        <v>32</v>
      </c>
      <c r="AX150" s="14" t="s">
        <v>76</v>
      </c>
      <c r="AY150" s="260" t="s">
        <v>127</v>
      </c>
    </row>
    <row r="151" s="15" customFormat="1">
      <c r="A151" s="15"/>
      <c r="B151" s="261"/>
      <c r="C151" s="262"/>
      <c r="D151" s="241" t="s">
        <v>136</v>
      </c>
      <c r="E151" s="263" t="s">
        <v>1</v>
      </c>
      <c r="F151" s="264" t="s">
        <v>139</v>
      </c>
      <c r="G151" s="262"/>
      <c r="H151" s="265">
        <v>10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136</v>
      </c>
      <c r="AU151" s="271" t="s">
        <v>85</v>
      </c>
      <c r="AV151" s="15" t="s">
        <v>134</v>
      </c>
      <c r="AW151" s="15" t="s">
        <v>32</v>
      </c>
      <c r="AX151" s="15" t="s">
        <v>83</v>
      </c>
      <c r="AY151" s="271" t="s">
        <v>127</v>
      </c>
    </row>
    <row r="152" s="2" customFormat="1" ht="16.5" customHeight="1">
      <c r="A152" s="38"/>
      <c r="B152" s="39"/>
      <c r="C152" s="226" t="s">
        <v>164</v>
      </c>
      <c r="D152" s="226" t="s">
        <v>129</v>
      </c>
      <c r="E152" s="227" t="s">
        <v>165</v>
      </c>
      <c r="F152" s="228" t="s">
        <v>166</v>
      </c>
      <c r="G152" s="229" t="s">
        <v>132</v>
      </c>
      <c r="H152" s="230">
        <v>87</v>
      </c>
      <c r="I152" s="231"/>
      <c r="J152" s="232">
        <f>ROUND(I152*H152,2)</f>
        <v>0</v>
      </c>
      <c r="K152" s="228" t="s">
        <v>133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0.625</v>
      </c>
      <c r="T152" s="236">
        <f>S152*H152</f>
        <v>54.375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134</v>
      </c>
      <c r="AT152" s="237" t="s">
        <v>129</v>
      </c>
      <c r="AU152" s="237" t="s">
        <v>85</v>
      </c>
      <c r="AY152" s="17" t="s">
        <v>127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134</v>
      </c>
      <c r="BM152" s="237" t="s">
        <v>167</v>
      </c>
    </row>
    <row r="153" s="13" customFormat="1">
      <c r="A153" s="13"/>
      <c r="B153" s="239"/>
      <c r="C153" s="240"/>
      <c r="D153" s="241" t="s">
        <v>136</v>
      </c>
      <c r="E153" s="242" t="s">
        <v>1</v>
      </c>
      <c r="F153" s="243" t="s">
        <v>168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136</v>
      </c>
      <c r="AU153" s="249" t="s">
        <v>85</v>
      </c>
      <c r="AV153" s="13" t="s">
        <v>83</v>
      </c>
      <c r="AW153" s="13" t="s">
        <v>32</v>
      </c>
      <c r="AX153" s="13" t="s">
        <v>76</v>
      </c>
      <c r="AY153" s="249" t="s">
        <v>127</v>
      </c>
    </row>
    <row r="154" s="14" customFormat="1">
      <c r="A154" s="14"/>
      <c r="B154" s="250"/>
      <c r="C154" s="251"/>
      <c r="D154" s="241" t="s">
        <v>136</v>
      </c>
      <c r="E154" s="252" t="s">
        <v>1</v>
      </c>
      <c r="F154" s="253" t="s">
        <v>158</v>
      </c>
      <c r="G154" s="251"/>
      <c r="H154" s="254">
        <v>87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136</v>
      </c>
      <c r="AU154" s="260" t="s">
        <v>85</v>
      </c>
      <c r="AV154" s="14" t="s">
        <v>85</v>
      </c>
      <c r="AW154" s="14" t="s">
        <v>32</v>
      </c>
      <c r="AX154" s="14" t="s">
        <v>76</v>
      </c>
      <c r="AY154" s="260" t="s">
        <v>127</v>
      </c>
    </row>
    <row r="155" s="15" customFormat="1">
      <c r="A155" s="15"/>
      <c r="B155" s="261"/>
      <c r="C155" s="262"/>
      <c r="D155" s="241" t="s">
        <v>136</v>
      </c>
      <c r="E155" s="263" t="s">
        <v>1</v>
      </c>
      <c r="F155" s="264" t="s">
        <v>139</v>
      </c>
      <c r="G155" s="262"/>
      <c r="H155" s="265">
        <v>87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136</v>
      </c>
      <c r="AU155" s="271" t="s">
        <v>85</v>
      </c>
      <c r="AV155" s="15" t="s">
        <v>134</v>
      </c>
      <c r="AW155" s="15" t="s">
        <v>32</v>
      </c>
      <c r="AX155" s="15" t="s">
        <v>83</v>
      </c>
      <c r="AY155" s="271" t="s">
        <v>127</v>
      </c>
    </row>
    <row r="156" s="2" customFormat="1" ht="16.5" customHeight="1">
      <c r="A156" s="38"/>
      <c r="B156" s="39"/>
      <c r="C156" s="226" t="s">
        <v>169</v>
      </c>
      <c r="D156" s="226" t="s">
        <v>129</v>
      </c>
      <c r="E156" s="227" t="s">
        <v>170</v>
      </c>
      <c r="F156" s="228" t="s">
        <v>171</v>
      </c>
      <c r="G156" s="229" t="s">
        <v>132</v>
      </c>
      <c r="H156" s="230">
        <v>87</v>
      </c>
      <c r="I156" s="231"/>
      <c r="J156" s="232">
        <f>ROUND(I156*H156,2)</f>
        <v>0</v>
      </c>
      <c r="K156" s="228" t="s">
        <v>133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0.22</v>
      </c>
      <c r="T156" s="236">
        <f>S156*H156</f>
        <v>19.140000000000001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134</v>
      </c>
      <c r="AT156" s="237" t="s">
        <v>129</v>
      </c>
      <c r="AU156" s="237" t="s">
        <v>85</v>
      </c>
      <c r="AY156" s="17" t="s">
        <v>127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134</v>
      </c>
      <c r="BM156" s="237" t="s">
        <v>172</v>
      </c>
    </row>
    <row r="157" s="13" customFormat="1">
      <c r="A157" s="13"/>
      <c r="B157" s="239"/>
      <c r="C157" s="240"/>
      <c r="D157" s="241" t="s">
        <v>136</v>
      </c>
      <c r="E157" s="242" t="s">
        <v>1</v>
      </c>
      <c r="F157" s="243" t="s">
        <v>157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136</v>
      </c>
      <c r="AU157" s="249" t="s">
        <v>85</v>
      </c>
      <c r="AV157" s="13" t="s">
        <v>83</v>
      </c>
      <c r="AW157" s="13" t="s">
        <v>32</v>
      </c>
      <c r="AX157" s="13" t="s">
        <v>76</v>
      </c>
      <c r="AY157" s="249" t="s">
        <v>127</v>
      </c>
    </row>
    <row r="158" s="14" customFormat="1">
      <c r="A158" s="14"/>
      <c r="B158" s="250"/>
      <c r="C158" s="251"/>
      <c r="D158" s="241" t="s">
        <v>136</v>
      </c>
      <c r="E158" s="252" t="s">
        <v>1</v>
      </c>
      <c r="F158" s="253" t="s">
        <v>158</v>
      </c>
      <c r="G158" s="251"/>
      <c r="H158" s="254">
        <v>87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136</v>
      </c>
      <c r="AU158" s="260" t="s">
        <v>85</v>
      </c>
      <c r="AV158" s="14" t="s">
        <v>85</v>
      </c>
      <c r="AW158" s="14" t="s">
        <v>32</v>
      </c>
      <c r="AX158" s="14" t="s">
        <v>76</v>
      </c>
      <c r="AY158" s="260" t="s">
        <v>127</v>
      </c>
    </row>
    <row r="159" s="15" customFormat="1">
      <c r="A159" s="15"/>
      <c r="B159" s="261"/>
      <c r="C159" s="262"/>
      <c r="D159" s="241" t="s">
        <v>136</v>
      </c>
      <c r="E159" s="263" t="s">
        <v>1</v>
      </c>
      <c r="F159" s="264" t="s">
        <v>139</v>
      </c>
      <c r="G159" s="262"/>
      <c r="H159" s="265">
        <v>87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136</v>
      </c>
      <c r="AU159" s="271" t="s">
        <v>85</v>
      </c>
      <c r="AV159" s="15" t="s">
        <v>134</v>
      </c>
      <c r="AW159" s="15" t="s">
        <v>32</v>
      </c>
      <c r="AX159" s="15" t="s">
        <v>83</v>
      </c>
      <c r="AY159" s="271" t="s">
        <v>127</v>
      </c>
    </row>
    <row r="160" s="2" customFormat="1" ht="16.5" customHeight="1">
      <c r="A160" s="38"/>
      <c r="B160" s="39"/>
      <c r="C160" s="226" t="s">
        <v>173</v>
      </c>
      <c r="D160" s="226" t="s">
        <v>129</v>
      </c>
      <c r="E160" s="227" t="s">
        <v>174</v>
      </c>
      <c r="F160" s="228" t="s">
        <v>175</v>
      </c>
      <c r="G160" s="229" t="s">
        <v>132</v>
      </c>
      <c r="H160" s="230">
        <v>569</v>
      </c>
      <c r="I160" s="231"/>
      <c r="J160" s="232">
        <f>ROUND(I160*H160,2)</f>
        <v>0</v>
      </c>
      <c r="K160" s="228" t="s">
        <v>133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1.0000000000000001E-05</v>
      </c>
      <c r="R160" s="235">
        <f>Q160*H160</f>
        <v>0.0056900000000000006</v>
      </c>
      <c r="S160" s="235">
        <v>0.091999999999999998</v>
      </c>
      <c r="T160" s="236">
        <f>S160*H160</f>
        <v>52.347999999999999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134</v>
      </c>
      <c r="AT160" s="237" t="s">
        <v>129</v>
      </c>
      <c r="AU160" s="237" t="s">
        <v>85</v>
      </c>
      <c r="AY160" s="17" t="s">
        <v>127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134</v>
      </c>
      <c r="BM160" s="237" t="s">
        <v>176</v>
      </c>
    </row>
    <row r="161" s="13" customFormat="1">
      <c r="A161" s="13"/>
      <c r="B161" s="239"/>
      <c r="C161" s="240"/>
      <c r="D161" s="241" t="s">
        <v>136</v>
      </c>
      <c r="E161" s="242" t="s">
        <v>1</v>
      </c>
      <c r="F161" s="243" t="s">
        <v>177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136</v>
      </c>
      <c r="AU161" s="249" t="s">
        <v>85</v>
      </c>
      <c r="AV161" s="13" t="s">
        <v>83</v>
      </c>
      <c r="AW161" s="13" t="s">
        <v>32</v>
      </c>
      <c r="AX161" s="13" t="s">
        <v>76</v>
      </c>
      <c r="AY161" s="249" t="s">
        <v>127</v>
      </c>
    </row>
    <row r="162" s="14" customFormat="1">
      <c r="A162" s="14"/>
      <c r="B162" s="250"/>
      <c r="C162" s="251"/>
      <c r="D162" s="241" t="s">
        <v>136</v>
      </c>
      <c r="E162" s="252" t="s">
        <v>1</v>
      </c>
      <c r="F162" s="253" t="s">
        <v>178</v>
      </c>
      <c r="G162" s="251"/>
      <c r="H162" s="254">
        <v>569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136</v>
      </c>
      <c r="AU162" s="260" t="s">
        <v>85</v>
      </c>
      <c r="AV162" s="14" t="s">
        <v>85</v>
      </c>
      <c r="AW162" s="14" t="s">
        <v>32</v>
      </c>
      <c r="AX162" s="14" t="s">
        <v>76</v>
      </c>
      <c r="AY162" s="260" t="s">
        <v>127</v>
      </c>
    </row>
    <row r="163" s="15" customFormat="1">
      <c r="A163" s="15"/>
      <c r="B163" s="261"/>
      <c r="C163" s="262"/>
      <c r="D163" s="241" t="s">
        <v>136</v>
      </c>
      <c r="E163" s="263" t="s">
        <v>1</v>
      </c>
      <c r="F163" s="264" t="s">
        <v>139</v>
      </c>
      <c r="G163" s="262"/>
      <c r="H163" s="265">
        <v>569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136</v>
      </c>
      <c r="AU163" s="271" t="s">
        <v>85</v>
      </c>
      <c r="AV163" s="15" t="s">
        <v>134</v>
      </c>
      <c r="AW163" s="15" t="s">
        <v>32</v>
      </c>
      <c r="AX163" s="15" t="s">
        <v>83</v>
      </c>
      <c r="AY163" s="271" t="s">
        <v>127</v>
      </c>
    </row>
    <row r="164" s="2" customFormat="1" ht="16.5" customHeight="1">
      <c r="A164" s="38"/>
      <c r="B164" s="39"/>
      <c r="C164" s="226" t="s">
        <v>150</v>
      </c>
      <c r="D164" s="226" t="s">
        <v>129</v>
      </c>
      <c r="E164" s="227" t="s">
        <v>179</v>
      </c>
      <c r="F164" s="228" t="s">
        <v>180</v>
      </c>
      <c r="G164" s="229" t="s">
        <v>181</v>
      </c>
      <c r="H164" s="230">
        <v>125</v>
      </c>
      <c r="I164" s="231"/>
      <c r="J164" s="232">
        <f>ROUND(I164*H164,2)</f>
        <v>0</v>
      </c>
      <c r="K164" s="228" t="s">
        <v>133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0.20499999999999999</v>
      </c>
      <c r="T164" s="236">
        <f>S164*H164</f>
        <v>25.625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134</v>
      </c>
      <c r="AT164" s="237" t="s">
        <v>129</v>
      </c>
      <c r="AU164" s="237" t="s">
        <v>85</v>
      </c>
      <c r="AY164" s="17" t="s">
        <v>127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134</v>
      </c>
      <c r="BM164" s="237" t="s">
        <v>182</v>
      </c>
    </row>
    <row r="165" s="13" customFormat="1">
      <c r="A165" s="13"/>
      <c r="B165" s="239"/>
      <c r="C165" s="240"/>
      <c r="D165" s="241" t="s">
        <v>136</v>
      </c>
      <c r="E165" s="242" t="s">
        <v>1</v>
      </c>
      <c r="F165" s="243" t="s">
        <v>183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85</v>
      </c>
      <c r="AV165" s="13" t="s">
        <v>83</v>
      </c>
      <c r="AW165" s="13" t="s">
        <v>32</v>
      </c>
      <c r="AX165" s="13" t="s">
        <v>76</v>
      </c>
      <c r="AY165" s="249" t="s">
        <v>127</v>
      </c>
    </row>
    <row r="166" s="14" customFormat="1">
      <c r="A166" s="14"/>
      <c r="B166" s="250"/>
      <c r="C166" s="251"/>
      <c r="D166" s="241" t="s">
        <v>136</v>
      </c>
      <c r="E166" s="252" t="s">
        <v>1</v>
      </c>
      <c r="F166" s="253" t="s">
        <v>184</v>
      </c>
      <c r="G166" s="251"/>
      <c r="H166" s="254">
        <v>125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136</v>
      </c>
      <c r="AU166" s="260" t="s">
        <v>85</v>
      </c>
      <c r="AV166" s="14" t="s">
        <v>85</v>
      </c>
      <c r="AW166" s="14" t="s">
        <v>32</v>
      </c>
      <c r="AX166" s="14" t="s">
        <v>76</v>
      </c>
      <c r="AY166" s="260" t="s">
        <v>127</v>
      </c>
    </row>
    <row r="167" s="15" customFormat="1">
      <c r="A167" s="15"/>
      <c r="B167" s="261"/>
      <c r="C167" s="262"/>
      <c r="D167" s="241" t="s">
        <v>136</v>
      </c>
      <c r="E167" s="263" t="s">
        <v>1</v>
      </c>
      <c r="F167" s="264" t="s">
        <v>139</v>
      </c>
      <c r="G167" s="262"/>
      <c r="H167" s="265">
        <v>125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136</v>
      </c>
      <c r="AU167" s="271" t="s">
        <v>85</v>
      </c>
      <c r="AV167" s="15" t="s">
        <v>134</v>
      </c>
      <c r="AW167" s="15" t="s">
        <v>32</v>
      </c>
      <c r="AX167" s="15" t="s">
        <v>83</v>
      </c>
      <c r="AY167" s="271" t="s">
        <v>127</v>
      </c>
    </row>
    <row r="168" s="2" customFormat="1" ht="16.5" customHeight="1">
      <c r="A168" s="38"/>
      <c r="B168" s="39"/>
      <c r="C168" s="226" t="s">
        <v>185</v>
      </c>
      <c r="D168" s="226" t="s">
        <v>129</v>
      </c>
      <c r="E168" s="227" t="s">
        <v>186</v>
      </c>
      <c r="F168" s="228" t="s">
        <v>187</v>
      </c>
      <c r="G168" s="229" t="s">
        <v>181</v>
      </c>
      <c r="H168" s="230">
        <v>11</v>
      </c>
      <c r="I168" s="231"/>
      <c r="J168" s="232">
        <f>ROUND(I168*H168,2)</f>
        <v>0</v>
      </c>
      <c r="K168" s="228" t="s">
        <v>133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0.040000000000000001</v>
      </c>
      <c r="T168" s="236">
        <f>S168*H168</f>
        <v>0.44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134</v>
      </c>
      <c r="AT168" s="237" t="s">
        <v>129</v>
      </c>
      <c r="AU168" s="237" t="s">
        <v>85</v>
      </c>
      <c r="AY168" s="17" t="s">
        <v>127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134</v>
      </c>
      <c r="BM168" s="237" t="s">
        <v>188</v>
      </c>
    </row>
    <row r="169" s="13" customFormat="1">
      <c r="A169" s="13"/>
      <c r="B169" s="239"/>
      <c r="C169" s="240"/>
      <c r="D169" s="241" t="s">
        <v>136</v>
      </c>
      <c r="E169" s="242" t="s">
        <v>1</v>
      </c>
      <c r="F169" s="243" t="s">
        <v>189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136</v>
      </c>
      <c r="AU169" s="249" t="s">
        <v>85</v>
      </c>
      <c r="AV169" s="13" t="s">
        <v>83</v>
      </c>
      <c r="AW169" s="13" t="s">
        <v>32</v>
      </c>
      <c r="AX169" s="13" t="s">
        <v>76</v>
      </c>
      <c r="AY169" s="249" t="s">
        <v>127</v>
      </c>
    </row>
    <row r="170" s="14" customFormat="1">
      <c r="A170" s="14"/>
      <c r="B170" s="250"/>
      <c r="C170" s="251"/>
      <c r="D170" s="241" t="s">
        <v>136</v>
      </c>
      <c r="E170" s="252" t="s">
        <v>1</v>
      </c>
      <c r="F170" s="253" t="s">
        <v>190</v>
      </c>
      <c r="G170" s="251"/>
      <c r="H170" s="254">
        <v>11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136</v>
      </c>
      <c r="AU170" s="260" t="s">
        <v>85</v>
      </c>
      <c r="AV170" s="14" t="s">
        <v>85</v>
      </c>
      <c r="AW170" s="14" t="s">
        <v>32</v>
      </c>
      <c r="AX170" s="14" t="s">
        <v>76</v>
      </c>
      <c r="AY170" s="260" t="s">
        <v>127</v>
      </c>
    </row>
    <row r="171" s="15" customFormat="1">
      <c r="A171" s="15"/>
      <c r="B171" s="261"/>
      <c r="C171" s="262"/>
      <c r="D171" s="241" t="s">
        <v>136</v>
      </c>
      <c r="E171" s="263" t="s">
        <v>1</v>
      </c>
      <c r="F171" s="264" t="s">
        <v>139</v>
      </c>
      <c r="G171" s="262"/>
      <c r="H171" s="265">
        <v>11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136</v>
      </c>
      <c r="AU171" s="271" t="s">
        <v>85</v>
      </c>
      <c r="AV171" s="15" t="s">
        <v>134</v>
      </c>
      <c r="AW171" s="15" t="s">
        <v>32</v>
      </c>
      <c r="AX171" s="15" t="s">
        <v>83</v>
      </c>
      <c r="AY171" s="271" t="s">
        <v>127</v>
      </c>
    </row>
    <row r="172" s="2" customFormat="1" ht="16.5" customHeight="1">
      <c r="A172" s="38"/>
      <c r="B172" s="39"/>
      <c r="C172" s="226" t="s">
        <v>8</v>
      </c>
      <c r="D172" s="226" t="s">
        <v>129</v>
      </c>
      <c r="E172" s="227" t="s">
        <v>191</v>
      </c>
      <c r="F172" s="228" t="s">
        <v>192</v>
      </c>
      <c r="G172" s="229" t="s">
        <v>132</v>
      </c>
      <c r="H172" s="230">
        <v>390</v>
      </c>
      <c r="I172" s="231"/>
      <c r="J172" s="232">
        <f>ROUND(I172*H172,2)</f>
        <v>0</v>
      </c>
      <c r="K172" s="228" t="s">
        <v>133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134</v>
      </c>
      <c r="AT172" s="237" t="s">
        <v>129</v>
      </c>
      <c r="AU172" s="237" t="s">
        <v>85</v>
      </c>
      <c r="AY172" s="17" t="s">
        <v>127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134</v>
      </c>
      <c r="BM172" s="237" t="s">
        <v>193</v>
      </c>
    </row>
    <row r="173" s="13" customFormat="1">
      <c r="A173" s="13"/>
      <c r="B173" s="239"/>
      <c r="C173" s="240"/>
      <c r="D173" s="241" t="s">
        <v>136</v>
      </c>
      <c r="E173" s="242" t="s">
        <v>1</v>
      </c>
      <c r="F173" s="243" t="s">
        <v>194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136</v>
      </c>
      <c r="AU173" s="249" t="s">
        <v>85</v>
      </c>
      <c r="AV173" s="13" t="s">
        <v>83</v>
      </c>
      <c r="AW173" s="13" t="s">
        <v>32</v>
      </c>
      <c r="AX173" s="13" t="s">
        <v>76</v>
      </c>
      <c r="AY173" s="249" t="s">
        <v>127</v>
      </c>
    </row>
    <row r="174" s="14" customFormat="1">
      <c r="A174" s="14"/>
      <c r="B174" s="250"/>
      <c r="C174" s="251"/>
      <c r="D174" s="241" t="s">
        <v>136</v>
      </c>
      <c r="E174" s="252" t="s">
        <v>1</v>
      </c>
      <c r="F174" s="253" t="s">
        <v>195</v>
      </c>
      <c r="G174" s="251"/>
      <c r="H174" s="254">
        <v>390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136</v>
      </c>
      <c r="AU174" s="260" t="s">
        <v>85</v>
      </c>
      <c r="AV174" s="14" t="s">
        <v>85</v>
      </c>
      <c r="AW174" s="14" t="s">
        <v>32</v>
      </c>
      <c r="AX174" s="14" t="s">
        <v>76</v>
      </c>
      <c r="AY174" s="260" t="s">
        <v>127</v>
      </c>
    </row>
    <row r="175" s="15" customFormat="1">
      <c r="A175" s="15"/>
      <c r="B175" s="261"/>
      <c r="C175" s="262"/>
      <c r="D175" s="241" t="s">
        <v>136</v>
      </c>
      <c r="E175" s="263" t="s">
        <v>1</v>
      </c>
      <c r="F175" s="264" t="s">
        <v>139</v>
      </c>
      <c r="G175" s="262"/>
      <c r="H175" s="265">
        <v>390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136</v>
      </c>
      <c r="AU175" s="271" t="s">
        <v>85</v>
      </c>
      <c r="AV175" s="15" t="s">
        <v>134</v>
      </c>
      <c r="AW175" s="15" t="s">
        <v>32</v>
      </c>
      <c r="AX175" s="15" t="s">
        <v>83</v>
      </c>
      <c r="AY175" s="271" t="s">
        <v>127</v>
      </c>
    </row>
    <row r="176" s="2" customFormat="1" ht="21.75" customHeight="1">
      <c r="A176" s="38"/>
      <c r="B176" s="39"/>
      <c r="C176" s="226" t="s">
        <v>196</v>
      </c>
      <c r="D176" s="226" t="s">
        <v>129</v>
      </c>
      <c r="E176" s="227" t="s">
        <v>197</v>
      </c>
      <c r="F176" s="228" t="s">
        <v>198</v>
      </c>
      <c r="G176" s="229" t="s">
        <v>199</v>
      </c>
      <c r="H176" s="230">
        <v>16.199999999999999</v>
      </c>
      <c r="I176" s="231"/>
      <c r="J176" s="232">
        <f>ROUND(I176*H176,2)</f>
        <v>0</v>
      </c>
      <c r="K176" s="228" t="s">
        <v>133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134</v>
      </c>
      <c r="AT176" s="237" t="s">
        <v>129</v>
      </c>
      <c r="AU176" s="237" t="s">
        <v>85</v>
      </c>
      <c r="AY176" s="17" t="s">
        <v>127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134</v>
      </c>
      <c r="BM176" s="237" t="s">
        <v>200</v>
      </c>
    </row>
    <row r="177" s="13" customFormat="1">
      <c r="A177" s="13"/>
      <c r="B177" s="239"/>
      <c r="C177" s="240"/>
      <c r="D177" s="241" t="s">
        <v>136</v>
      </c>
      <c r="E177" s="242" t="s">
        <v>1</v>
      </c>
      <c r="F177" s="243" t="s">
        <v>201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136</v>
      </c>
      <c r="AU177" s="249" t="s">
        <v>85</v>
      </c>
      <c r="AV177" s="13" t="s">
        <v>83</v>
      </c>
      <c r="AW177" s="13" t="s">
        <v>32</v>
      </c>
      <c r="AX177" s="13" t="s">
        <v>76</v>
      </c>
      <c r="AY177" s="249" t="s">
        <v>127</v>
      </c>
    </row>
    <row r="178" s="14" customFormat="1">
      <c r="A178" s="14"/>
      <c r="B178" s="250"/>
      <c r="C178" s="251"/>
      <c r="D178" s="241" t="s">
        <v>136</v>
      </c>
      <c r="E178" s="252" t="s">
        <v>1</v>
      </c>
      <c r="F178" s="253" t="s">
        <v>202</v>
      </c>
      <c r="G178" s="251"/>
      <c r="H178" s="254">
        <v>16.199999999999999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136</v>
      </c>
      <c r="AU178" s="260" t="s">
        <v>85</v>
      </c>
      <c r="AV178" s="14" t="s">
        <v>85</v>
      </c>
      <c r="AW178" s="14" t="s">
        <v>32</v>
      </c>
      <c r="AX178" s="14" t="s">
        <v>76</v>
      </c>
      <c r="AY178" s="260" t="s">
        <v>127</v>
      </c>
    </row>
    <row r="179" s="15" customFormat="1">
      <c r="A179" s="15"/>
      <c r="B179" s="261"/>
      <c r="C179" s="262"/>
      <c r="D179" s="241" t="s">
        <v>136</v>
      </c>
      <c r="E179" s="263" t="s">
        <v>1</v>
      </c>
      <c r="F179" s="264" t="s">
        <v>139</v>
      </c>
      <c r="G179" s="262"/>
      <c r="H179" s="265">
        <v>16.199999999999999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136</v>
      </c>
      <c r="AU179" s="271" t="s">
        <v>85</v>
      </c>
      <c r="AV179" s="15" t="s">
        <v>134</v>
      </c>
      <c r="AW179" s="15" t="s">
        <v>32</v>
      </c>
      <c r="AX179" s="15" t="s">
        <v>83</v>
      </c>
      <c r="AY179" s="271" t="s">
        <v>127</v>
      </c>
    </row>
    <row r="180" s="2" customFormat="1" ht="21.75" customHeight="1">
      <c r="A180" s="38"/>
      <c r="B180" s="39"/>
      <c r="C180" s="226" t="s">
        <v>203</v>
      </c>
      <c r="D180" s="226" t="s">
        <v>129</v>
      </c>
      <c r="E180" s="227" t="s">
        <v>204</v>
      </c>
      <c r="F180" s="228" t="s">
        <v>205</v>
      </c>
      <c r="G180" s="229" t="s">
        <v>199</v>
      </c>
      <c r="H180" s="230">
        <v>22.800000000000001</v>
      </c>
      <c r="I180" s="231"/>
      <c r="J180" s="232">
        <f>ROUND(I180*H180,2)</f>
        <v>0</v>
      </c>
      <c r="K180" s="228" t="s">
        <v>133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134</v>
      </c>
      <c r="AT180" s="237" t="s">
        <v>129</v>
      </c>
      <c r="AU180" s="237" t="s">
        <v>85</v>
      </c>
      <c r="AY180" s="17" t="s">
        <v>127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134</v>
      </c>
      <c r="BM180" s="237" t="s">
        <v>206</v>
      </c>
    </row>
    <row r="181" s="13" customFormat="1">
      <c r="A181" s="13"/>
      <c r="B181" s="239"/>
      <c r="C181" s="240"/>
      <c r="D181" s="241" t="s">
        <v>136</v>
      </c>
      <c r="E181" s="242" t="s">
        <v>1</v>
      </c>
      <c r="F181" s="243" t="s">
        <v>207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136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127</v>
      </c>
    </row>
    <row r="182" s="14" customFormat="1">
      <c r="A182" s="14"/>
      <c r="B182" s="250"/>
      <c r="C182" s="251"/>
      <c r="D182" s="241" t="s">
        <v>136</v>
      </c>
      <c r="E182" s="252" t="s">
        <v>1</v>
      </c>
      <c r="F182" s="253" t="s">
        <v>208</v>
      </c>
      <c r="G182" s="251"/>
      <c r="H182" s="254">
        <v>22.800000000000001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136</v>
      </c>
      <c r="AU182" s="260" t="s">
        <v>85</v>
      </c>
      <c r="AV182" s="14" t="s">
        <v>85</v>
      </c>
      <c r="AW182" s="14" t="s">
        <v>32</v>
      </c>
      <c r="AX182" s="14" t="s">
        <v>76</v>
      </c>
      <c r="AY182" s="260" t="s">
        <v>127</v>
      </c>
    </row>
    <row r="183" s="15" customFormat="1">
      <c r="A183" s="15"/>
      <c r="B183" s="261"/>
      <c r="C183" s="262"/>
      <c r="D183" s="241" t="s">
        <v>136</v>
      </c>
      <c r="E183" s="263" t="s">
        <v>1</v>
      </c>
      <c r="F183" s="264" t="s">
        <v>139</v>
      </c>
      <c r="G183" s="262"/>
      <c r="H183" s="265">
        <v>22.800000000000001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136</v>
      </c>
      <c r="AU183" s="271" t="s">
        <v>85</v>
      </c>
      <c r="AV183" s="15" t="s">
        <v>134</v>
      </c>
      <c r="AW183" s="15" t="s">
        <v>32</v>
      </c>
      <c r="AX183" s="15" t="s">
        <v>83</v>
      </c>
      <c r="AY183" s="271" t="s">
        <v>127</v>
      </c>
    </row>
    <row r="184" s="2" customFormat="1" ht="24.15" customHeight="1">
      <c r="A184" s="38"/>
      <c r="B184" s="39"/>
      <c r="C184" s="226" t="s">
        <v>209</v>
      </c>
      <c r="D184" s="226" t="s">
        <v>129</v>
      </c>
      <c r="E184" s="227" t="s">
        <v>210</v>
      </c>
      <c r="F184" s="228" t="s">
        <v>211</v>
      </c>
      <c r="G184" s="229" t="s">
        <v>199</v>
      </c>
      <c r="H184" s="230">
        <v>114</v>
      </c>
      <c r="I184" s="231"/>
      <c r="J184" s="232">
        <f>ROUND(I184*H184,2)</f>
        <v>0</v>
      </c>
      <c r="K184" s="228" t="s">
        <v>133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134</v>
      </c>
      <c r="AT184" s="237" t="s">
        <v>129</v>
      </c>
      <c r="AU184" s="237" t="s">
        <v>85</v>
      </c>
      <c r="AY184" s="17" t="s">
        <v>127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134</v>
      </c>
      <c r="BM184" s="237" t="s">
        <v>212</v>
      </c>
    </row>
    <row r="185" s="13" customFormat="1">
      <c r="A185" s="13"/>
      <c r="B185" s="239"/>
      <c r="C185" s="240"/>
      <c r="D185" s="241" t="s">
        <v>136</v>
      </c>
      <c r="E185" s="242" t="s">
        <v>1</v>
      </c>
      <c r="F185" s="243" t="s">
        <v>213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85</v>
      </c>
      <c r="AV185" s="13" t="s">
        <v>83</v>
      </c>
      <c r="AW185" s="13" t="s">
        <v>32</v>
      </c>
      <c r="AX185" s="13" t="s">
        <v>76</v>
      </c>
      <c r="AY185" s="249" t="s">
        <v>127</v>
      </c>
    </row>
    <row r="186" s="14" customFormat="1">
      <c r="A186" s="14"/>
      <c r="B186" s="250"/>
      <c r="C186" s="251"/>
      <c r="D186" s="241" t="s">
        <v>136</v>
      </c>
      <c r="E186" s="252" t="s">
        <v>1</v>
      </c>
      <c r="F186" s="253" t="s">
        <v>214</v>
      </c>
      <c r="G186" s="251"/>
      <c r="H186" s="254">
        <v>114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136</v>
      </c>
      <c r="AU186" s="260" t="s">
        <v>85</v>
      </c>
      <c r="AV186" s="14" t="s">
        <v>85</v>
      </c>
      <c r="AW186" s="14" t="s">
        <v>32</v>
      </c>
      <c r="AX186" s="14" t="s">
        <v>76</v>
      </c>
      <c r="AY186" s="260" t="s">
        <v>127</v>
      </c>
    </row>
    <row r="187" s="15" customFormat="1">
      <c r="A187" s="15"/>
      <c r="B187" s="261"/>
      <c r="C187" s="262"/>
      <c r="D187" s="241" t="s">
        <v>136</v>
      </c>
      <c r="E187" s="263" t="s">
        <v>1</v>
      </c>
      <c r="F187" s="264" t="s">
        <v>139</v>
      </c>
      <c r="G187" s="262"/>
      <c r="H187" s="265">
        <v>114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136</v>
      </c>
      <c r="AU187" s="271" t="s">
        <v>85</v>
      </c>
      <c r="AV187" s="15" t="s">
        <v>134</v>
      </c>
      <c r="AW187" s="15" t="s">
        <v>32</v>
      </c>
      <c r="AX187" s="15" t="s">
        <v>83</v>
      </c>
      <c r="AY187" s="271" t="s">
        <v>127</v>
      </c>
    </row>
    <row r="188" s="2" customFormat="1" ht="16.5" customHeight="1">
      <c r="A188" s="38"/>
      <c r="B188" s="39"/>
      <c r="C188" s="226" t="s">
        <v>215</v>
      </c>
      <c r="D188" s="226" t="s">
        <v>129</v>
      </c>
      <c r="E188" s="227" t="s">
        <v>216</v>
      </c>
      <c r="F188" s="228" t="s">
        <v>217</v>
      </c>
      <c r="G188" s="229" t="s">
        <v>199</v>
      </c>
      <c r="H188" s="230">
        <v>39</v>
      </c>
      <c r="I188" s="231"/>
      <c r="J188" s="232">
        <f>ROUND(I188*H188,2)</f>
        <v>0</v>
      </c>
      <c r="K188" s="228" t="s">
        <v>133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134</v>
      </c>
      <c r="AT188" s="237" t="s">
        <v>129</v>
      </c>
      <c r="AU188" s="237" t="s">
        <v>85</v>
      </c>
      <c r="AY188" s="17" t="s">
        <v>127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134</v>
      </c>
      <c r="BM188" s="237" t="s">
        <v>218</v>
      </c>
    </row>
    <row r="189" s="13" customFormat="1">
      <c r="A189" s="13"/>
      <c r="B189" s="239"/>
      <c r="C189" s="240"/>
      <c r="D189" s="241" t="s">
        <v>136</v>
      </c>
      <c r="E189" s="242" t="s">
        <v>1</v>
      </c>
      <c r="F189" s="243" t="s">
        <v>219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136</v>
      </c>
      <c r="AU189" s="249" t="s">
        <v>85</v>
      </c>
      <c r="AV189" s="13" t="s">
        <v>83</v>
      </c>
      <c r="AW189" s="13" t="s">
        <v>32</v>
      </c>
      <c r="AX189" s="13" t="s">
        <v>76</v>
      </c>
      <c r="AY189" s="249" t="s">
        <v>127</v>
      </c>
    </row>
    <row r="190" s="14" customFormat="1">
      <c r="A190" s="14"/>
      <c r="B190" s="250"/>
      <c r="C190" s="251"/>
      <c r="D190" s="241" t="s">
        <v>136</v>
      </c>
      <c r="E190" s="252" t="s">
        <v>1</v>
      </c>
      <c r="F190" s="253" t="s">
        <v>220</v>
      </c>
      <c r="G190" s="251"/>
      <c r="H190" s="254">
        <v>39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136</v>
      </c>
      <c r="AU190" s="260" t="s">
        <v>85</v>
      </c>
      <c r="AV190" s="14" t="s">
        <v>85</v>
      </c>
      <c r="AW190" s="14" t="s">
        <v>32</v>
      </c>
      <c r="AX190" s="14" t="s">
        <v>76</v>
      </c>
      <c r="AY190" s="260" t="s">
        <v>127</v>
      </c>
    </row>
    <row r="191" s="15" customFormat="1">
      <c r="A191" s="15"/>
      <c r="B191" s="261"/>
      <c r="C191" s="262"/>
      <c r="D191" s="241" t="s">
        <v>136</v>
      </c>
      <c r="E191" s="263" t="s">
        <v>1</v>
      </c>
      <c r="F191" s="264" t="s">
        <v>139</v>
      </c>
      <c r="G191" s="262"/>
      <c r="H191" s="265">
        <v>39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136</v>
      </c>
      <c r="AU191" s="271" t="s">
        <v>85</v>
      </c>
      <c r="AV191" s="15" t="s">
        <v>134</v>
      </c>
      <c r="AW191" s="15" t="s">
        <v>32</v>
      </c>
      <c r="AX191" s="15" t="s">
        <v>83</v>
      </c>
      <c r="AY191" s="271" t="s">
        <v>127</v>
      </c>
    </row>
    <row r="192" s="2" customFormat="1" ht="16.5" customHeight="1">
      <c r="A192" s="38"/>
      <c r="B192" s="39"/>
      <c r="C192" s="226" t="s">
        <v>221</v>
      </c>
      <c r="D192" s="226" t="s">
        <v>129</v>
      </c>
      <c r="E192" s="227" t="s">
        <v>222</v>
      </c>
      <c r="F192" s="228" t="s">
        <v>223</v>
      </c>
      <c r="G192" s="229" t="s">
        <v>224</v>
      </c>
      <c r="H192" s="230">
        <v>41.039999999999999</v>
      </c>
      <c r="I192" s="231"/>
      <c r="J192" s="232">
        <f>ROUND(I192*H192,2)</f>
        <v>0</v>
      </c>
      <c r="K192" s="228" t="s">
        <v>133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134</v>
      </c>
      <c r="AT192" s="237" t="s">
        <v>129</v>
      </c>
      <c r="AU192" s="237" t="s">
        <v>85</v>
      </c>
      <c r="AY192" s="17" t="s">
        <v>127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134</v>
      </c>
      <c r="BM192" s="237" t="s">
        <v>225</v>
      </c>
    </row>
    <row r="193" s="13" customFormat="1">
      <c r="A193" s="13"/>
      <c r="B193" s="239"/>
      <c r="C193" s="240"/>
      <c r="D193" s="241" t="s">
        <v>136</v>
      </c>
      <c r="E193" s="242" t="s">
        <v>1</v>
      </c>
      <c r="F193" s="243" t="s">
        <v>226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85</v>
      </c>
      <c r="AV193" s="13" t="s">
        <v>83</v>
      </c>
      <c r="AW193" s="13" t="s">
        <v>32</v>
      </c>
      <c r="AX193" s="13" t="s">
        <v>76</v>
      </c>
      <c r="AY193" s="249" t="s">
        <v>127</v>
      </c>
    </row>
    <row r="194" s="14" customFormat="1">
      <c r="A194" s="14"/>
      <c r="B194" s="250"/>
      <c r="C194" s="251"/>
      <c r="D194" s="241" t="s">
        <v>136</v>
      </c>
      <c r="E194" s="252" t="s">
        <v>1</v>
      </c>
      <c r="F194" s="253" t="s">
        <v>227</v>
      </c>
      <c r="G194" s="251"/>
      <c r="H194" s="254">
        <v>41.039999999999999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136</v>
      </c>
      <c r="AU194" s="260" t="s">
        <v>85</v>
      </c>
      <c r="AV194" s="14" t="s">
        <v>85</v>
      </c>
      <c r="AW194" s="14" t="s">
        <v>32</v>
      </c>
      <c r="AX194" s="14" t="s">
        <v>76</v>
      </c>
      <c r="AY194" s="260" t="s">
        <v>127</v>
      </c>
    </row>
    <row r="195" s="15" customFormat="1">
      <c r="A195" s="15"/>
      <c r="B195" s="261"/>
      <c r="C195" s="262"/>
      <c r="D195" s="241" t="s">
        <v>136</v>
      </c>
      <c r="E195" s="263" t="s">
        <v>1</v>
      </c>
      <c r="F195" s="264" t="s">
        <v>139</v>
      </c>
      <c r="G195" s="262"/>
      <c r="H195" s="265">
        <v>41.039999999999999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1" t="s">
        <v>136</v>
      </c>
      <c r="AU195" s="271" t="s">
        <v>85</v>
      </c>
      <c r="AV195" s="15" t="s">
        <v>134</v>
      </c>
      <c r="AW195" s="15" t="s">
        <v>32</v>
      </c>
      <c r="AX195" s="15" t="s">
        <v>83</v>
      </c>
      <c r="AY195" s="271" t="s">
        <v>127</v>
      </c>
    </row>
    <row r="196" s="2" customFormat="1" ht="16.5" customHeight="1">
      <c r="A196" s="38"/>
      <c r="B196" s="39"/>
      <c r="C196" s="226" t="s">
        <v>228</v>
      </c>
      <c r="D196" s="226" t="s">
        <v>129</v>
      </c>
      <c r="E196" s="227" t="s">
        <v>229</v>
      </c>
      <c r="F196" s="228" t="s">
        <v>230</v>
      </c>
      <c r="G196" s="229" t="s">
        <v>199</v>
      </c>
      <c r="H196" s="230">
        <v>22.800000000000001</v>
      </c>
      <c r="I196" s="231"/>
      <c r="J196" s="232">
        <f>ROUND(I196*H196,2)</f>
        <v>0</v>
      </c>
      <c r="K196" s="228" t="s">
        <v>133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134</v>
      </c>
      <c r="AT196" s="237" t="s">
        <v>129</v>
      </c>
      <c r="AU196" s="237" t="s">
        <v>85</v>
      </c>
      <c r="AY196" s="17" t="s">
        <v>127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134</v>
      </c>
      <c r="BM196" s="237" t="s">
        <v>231</v>
      </c>
    </row>
    <row r="197" s="13" customFormat="1">
      <c r="A197" s="13"/>
      <c r="B197" s="239"/>
      <c r="C197" s="240"/>
      <c r="D197" s="241" t="s">
        <v>136</v>
      </c>
      <c r="E197" s="242" t="s">
        <v>1</v>
      </c>
      <c r="F197" s="243" t="s">
        <v>226</v>
      </c>
      <c r="G197" s="240"/>
      <c r="H197" s="242" t="s">
        <v>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136</v>
      </c>
      <c r="AU197" s="249" t="s">
        <v>85</v>
      </c>
      <c r="AV197" s="13" t="s">
        <v>83</v>
      </c>
      <c r="AW197" s="13" t="s">
        <v>32</v>
      </c>
      <c r="AX197" s="13" t="s">
        <v>76</v>
      </c>
      <c r="AY197" s="249" t="s">
        <v>127</v>
      </c>
    </row>
    <row r="198" s="14" customFormat="1">
      <c r="A198" s="14"/>
      <c r="B198" s="250"/>
      <c r="C198" s="251"/>
      <c r="D198" s="241" t="s">
        <v>136</v>
      </c>
      <c r="E198" s="252" t="s">
        <v>1</v>
      </c>
      <c r="F198" s="253" t="s">
        <v>208</v>
      </c>
      <c r="G198" s="251"/>
      <c r="H198" s="254">
        <v>22.800000000000001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136</v>
      </c>
      <c r="AU198" s="260" t="s">
        <v>85</v>
      </c>
      <c r="AV198" s="14" t="s">
        <v>85</v>
      </c>
      <c r="AW198" s="14" t="s">
        <v>32</v>
      </c>
      <c r="AX198" s="14" t="s">
        <v>76</v>
      </c>
      <c r="AY198" s="260" t="s">
        <v>127</v>
      </c>
    </row>
    <row r="199" s="15" customFormat="1">
      <c r="A199" s="15"/>
      <c r="B199" s="261"/>
      <c r="C199" s="262"/>
      <c r="D199" s="241" t="s">
        <v>136</v>
      </c>
      <c r="E199" s="263" t="s">
        <v>1</v>
      </c>
      <c r="F199" s="264" t="s">
        <v>139</v>
      </c>
      <c r="G199" s="262"/>
      <c r="H199" s="265">
        <v>22.800000000000001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1" t="s">
        <v>136</v>
      </c>
      <c r="AU199" s="271" t="s">
        <v>85</v>
      </c>
      <c r="AV199" s="15" t="s">
        <v>134</v>
      </c>
      <c r="AW199" s="15" t="s">
        <v>32</v>
      </c>
      <c r="AX199" s="15" t="s">
        <v>83</v>
      </c>
      <c r="AY199" s="271" t="s">
        <v>127</v>
      </c>
    </row>
    <row r="200" s="2" customFormat="1" ht="16.5" customHeight="1">
      <c r="A200" s="38"/>
      <c r="B200" s="39"/>
      <c r="C200" s="226" t="s">
        <v>232</v>
      </c>
      <c r="D200" s="226" t="s">
        <v>129</v>
      </c>
      <c r="E200" s="227" t="s">
        <v>233</v>
      </c>
      <c r="F200" s="228" t="s">
        <v>234</v>
      </c>
      <c r="G200" s="229" t="s">
        <v>235</v>
      </c>
      <c r="H200" s="230">
        <v>1</v>
      </c>
      <c r="I200" s="231"/>
      <c r="J200" s="232">
        <f>ROUND(I200*H200,2)</f>
        <v>0</v>
      </c>
      <c r="K200" s="228" t="s">
        <v>133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0.02989</v>
      </c>
      <c r="R200" s="235">
        <f>Q200*H200</f>
        <v>0.02989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134</v>
      </c>
      <c r="AT200" s="237" t="s">
        <v>129</v>
      </c>
      <c r="AU200" s="237" t="s">
        <v>85</v>
      </c>
      <c r="AY200" s="17" t="s">
        <v>127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134</v>
      </c>
      <c r="BM200" s="237" t="s">
        <v>236</v>
      </c>
    </row>
    <row r="201" s="13" customFormat="1">
      <c r="A201" s="13"/>
      <c r="B201" s="239"/>
      <c r="C201" s="240"/>
      <c r="D201" s="241" t="s">
        <v>136</v>
      </c>
      <c r="E201" s="242" t="s">
        <v>1</v>
      </c>
      <c r="F201" s="243" t="s">
        <v>237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85</v>
      </c>
      <c r="AV201" s="13" t="s">
        <v>83</v>
      </c>
      <c r="AW201" s="13" t="s">
        <v>32</v>
      </c>
      <c r="AX201" s="13" t="s">
        <v>76</v>
      </c>
      <c r="AY201" s="249" t="s">
        <v>127</v>
      </c>
    </row>
    <row r="202" s="14" customFormat="1">
      <c r="A202" s="14"/>
      <c r="B202" s="250"/>
      <c r="C202" s="251"/>
      <c r="D202" s="241" t="s">
        <v>136</v>
      </c>
      <c r="E202" s="252" t="s">
        <v>1</v>
      </c>
      <c r="F202" s="253" t="s">
        <v>83</v>
      </c>
      <c r="G202" s="251"/>
      <c r="H202" s="254">
        <v>1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136</v>
      </c>
      <c r="AU202" s="260" t="s">
        <v>85</v>
      </c>
      <c r="AV202" s="14" t="s">
        <v>85</v>
      </c>
      <c r="AW202" s="14" t="s">
        <v>32</v>
      </c>
      <c r="AX202" s="14" t="s">
        <v>76</v>
      </c>
      <c r="AY202" s="260" t="s">
        <v>127</v>
      </c>
    </row>
    <row r="203" s="15" customFormat="1">
      <c r="A203" s="15"/>
      <c r="B203" s="261"/>
      <c r="C203" s="262"/>
      <c r="D203" s="241" t="s">
        <v>136</v>
      </c>
      <c r="E203" s="263" t="s">
        <v>1</v>
      </c>
      <c r="F203" s="264" t="s">
        <v>139</v>
      </c>
      <c r="G203" s="262"/>
      <c r="H203" s="265">
        <v>1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1" t="s">
        <v>136</v>
      </c>
      <c r="AU203" s="271" t="s">
        <v>85</v>
      </c>
      <c r="AV203" s="15" t="s">
        <v>134</v>
      </c>
      <c r="AW203" s="15" t="s">
        <v>32</v>
      </c>
      <c r="AX203" s="15" t="s">
        <v>83</v>
      </c>
      <c r="AY203" s="271" t="s">
        <v>127</v>
      </c>
    </row>
    <row r="204" s="12" customFormat="1" ht="22.8" customHeight="1">
      <c r="A204" s="12"/>
      <c r="B204" s="210"/>
      <c r="C204" s="211"/>
      <c r="D204" s="212" t="s">
        <v>75</v>
      </c>
      <c r="E204" s="224" t="s">
        <v>173</v>
      </c>
      <c r="F204" s="224" t="s">
        <v>238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SUM(P205:P212)</f>
        <v>0</v>
      </c>
      <c r="Q204" s="218"/>
      <c r="R204" s="219">
        <f>SUM(R205:R212)</f>
        <v>0</v>
      </c>
      <c r="S204" s="218"/>
      <c r="T204" s="220">
        <f>SUM(T205:T212)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83</v>
      </c>
      <c r="AT204" s="222" t="s">
        <v>75</v>
      </c>
      <c r="AU204" s="222" t="s">
        <v>83</v>
      </c>
      <c r="AY204" s="221" t="s">
        <v>127</v>
      </c>
      <c r="BK204" s="223">
        <f>SUM(BK205:BK212)</f>
        <v>0</v>
      </c>
    </row>
    <row r="205" s="2" customFormat="1" ht="16.5" customHeight="1">
      <c r="A205" s="38"/>
      <c r="B205" s="39"/>
      <c r="C205" s="226" t="s">
        <v>239</v>
      </c>
      <c r="D205" s="226" t="s">
        <v>129</v>
      </c>
      <c r="E205" s="227" t="s">
        <v>240</v>
      </c>
      <c r="F205" s="228" t="s">
        <v>241</v>
      </c>
      <c r="G205" s="229" t="s">
        <v>181</v>
      </c>
      <c r="H205" s="230">
        <v>19</v>
      </c>
      <c r="I205" s="231"/>
      <c r="J205" s="232">
        <f>ROUND(I205*H205,2)</f>
        <v>0</v>
      </c>
      <c r="K205" s="228" t="s">
        <v>133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134</v>
      </c>
      <c r="AT205" s="237" t="s">
        <v>129</v>
      </c>
      <c r="AU205" s="237" t="s">
        <v>85</v>
      </c>
      <c r="AY205" s="17" t="s">
        <v>127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134</v>
      </c>
      <c r="BM205" s="237" t="s">
        <v>242</v>
      </c>
    </row>
    <row r="206" s="13" customFormat="1">
      <c r="A206" s="13"/>
      <c r="B206" s="239"/>
      <c r="C206" s="240"/>
      <c r="D206" s="241" t="s">
        <v>136</v>
      </c>
      <c r="E206" s="242" t="s">
        <v>1</v>
      </c>
      <c r="F206" s="243" t="s">
        <v>243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136</v>
      </c>
      <c r="AU206" s="249" t="s">
        <v>85</v>
      </c>
      <c r="AV206" s="13" t="s">
        <v>83</v>
      </c>
      <c r="AW206" s="13" t="s">
        <v>32</v>
      </c>
      <c r="AX206" s="13" t="s">
        <v>76</v>
      </c>
      <c r="AY206" s="249" t="s">
        <v>127</v>
      </c>
    </row>
    <row r="207" s="14" customFormat="1">
      <c r="A207" s="14"/>
      <c r="B207" s="250"/>
      <c r="C207" s="251"/>
      <c r="D207" s="241" t="s">
        <v>136</v>
      </c>
      <c r="E207" s="252" t="s">
        <v>1</v>
      </c>
      <c r="F207" s="253" t="s">
        <v>232</v>
      </c>
      <c r="G207" s="251"/>
      <c r="H207" s="254">
        <v>19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136</v>
      </c>
      <c r="AU207" s="260" t="s">
        <v>85</v>
      </c>
      <c r="AV207" s="14" t="s">
        <v>85</v>
      </c>
      <c r="AW207" s="14" t="s">
        <v>32</v>
      </c>
      <c r="AX207" s="14" t="s">
        <v>76</v>
      </c>
      <c r="AY207" s="260" t="s">
        <v>127</v>
      </c>
    </row>
    <row r="208" s="15" customFormat="1">
      <c r="A208" s="15"/>
      <c r="B208" s="261"/>
      <c r="C208" s="262"/>
      <c r="D208" s="241" t="s">
        <v>136</v>
      </c>
      <c r="E208" s="263" t="s">
        <v>1</v>
      </c>
      <c r="F208" s="264" t="s">
        <v>139</v>
      </c>
      <c r="G208" s="262"/>
      <c r="H208" s="265">
        <v>19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136</v>
      </c>
      <c r="AU208" s="271" t="s">
        <v>85</v>
      </c>
      <c r="AV208" s="15" t="s">
        <v>134</v>
      </c>
      <c r="AW208" s="15" t="s">
        <v>32</v>
      </c>
      <c r="AX208" s="15" t="s">
        <v>83</v>
      </c>
      <c r="AY208" s="271" t="s">
        <v>127</v>
      </c>
    </row>
    <row r="209" s="2" customFormat="1" ht="16.5" customHeight="1">
      <c r="A209" s="38"/>
      <c r="B209" s="39"/>
      <c r="C209" s="226" t="s">
        <v>7</v>
      </c>
      <c r="D209" s="226" t="s">
        <v>129</v>
      </c>
      <c r="E209" s="227" t="s">
        <v>244</v>
      </c>
      <c r="F209" s="228" t="s">
        <v>245</v>
      </c>
      <c r="G209" s="229" t="s">
        <v>181</v>
      </c>
      <c r="H209" s="230">
        <v>19</v>
      </c>
      <c r="I209" s="231"/>
      <c r="J209" s="232">
        <f>ROUND(I209*H209,2)</f>
        <v>0</v>
      </c>
      <c r="K209" s="228" t="s">
        <v>133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134</v>
      </c>
      <c r="AT209" s="237" t="s">
        <v>129</v>
      </c>
      <c r="AU209" s="237" t="s">
        <v>85</v>
      </c>
      <c r="AY209" s="17" t="s">
        <v>127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134</v>
      </c>
      <c r="BM209" s="237" t="s">
        <v>246</v>
      </c>
    </row>
    <row r="210" s="13" customFormat="1">
      <c r="A210" s="13"/>
      <c r="B210" s="239"/>
      <c r="C210" s="240"/>
      <c r="D210" s="241" t="s">
        <v>136</v>
      </c>
      <c r="E210" s="242" t="s">
        <v>1</v>
      </c>
      <c r="F210" s="243" t="s">
        <v>243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85</v>
      </c>
      <c r="AV210" s="13" t="s">
        <v>83</v>
      </c>
      <c r="AW210" s="13" t="s">
        <v>32</v>
      </c>
      <c r="AX210" s="13" t="s">
        <v>76</v>
      </c>
      <c r="AY210" s="249" t="s">
        <v>127</v>
      </c>
    </row>
    <row r="211" s="14" customFormat="1">
      <c r="A211" s="14"/>
      <c r="B211" s="250"/>
      <c r="C211" s="251"/>
      <c r="D211" s="241" t="s">
        <v>136</v>
      </c>
      <c r="E211" s="252" t="s">
        <v>1</v>
      </c>
      <c r="F211" s="253" t="s">
        <v>232</v>
      </c>
      <c r="G211" s="251"/>
      <c r="H211" s="254">
        <v>19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136</v>
      </c>
      <c r="AU211" s="260" t="s">
        <v>85</v>
      </c>
      <c r="AV211" s="14" t="s">
        <v>85</v>
      </c>
      <c r="AW211" s="14" t="s">
        <v>32</v>
      </c>
      <c r="AX211" s="14" t="s">
        <v>76</v>
      </c>
      <c r="AY211" s="260" t="s">
        <v>127</v>
      </c>
    </row>
    <row r="212" s="15" customFormat="1">
      <c r="A212" s="15"/>
      <c r="B212" s="261"/>
      <c r="C212" s="262"/>
      <c r="D212" s="241" t="s">
        <v>136</v>
      </c>
      <c r="E212" s="263" t="s">
        <v>1</v>
      </c>
      <c r="F212" s="264" t="s">
        <v>139</v>
      </c>
      <c r="G212" s="262"/>
      <c r="H212" s="265">
        <v>19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136</v>
      </c>
      <c r="AU212" s="271" t="s">
        <v>85</v>
      </c>
      <c r="AV212" s="15" t="s">
        <v>134</v>
      </c>
      <c r="AW212" s="15" t="s">
        <v>32</v>
      </c>
      <c r="AX212" s="15" t="s">
        <v>83</v>
      </c>
      <c r="AY212" s="271" t="s">
        <v>127</v>
      </c>
    </row>
    <row r="213" s="12" customFormat="1" ht="22.8" customHeight="1">
      <c r="A213" s="12"/>
      <c r="B213" s="210"/>
      <c r="C213" s="211"/>
      <c r="D213" s="212" t="s">
        <v>75</v>
      </c>
      <c r="E213" s="224" t="s">
        <v>247</v>
      </c>
      <c r="F213" s="224" t="s">
        <v>248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SUM(P214:P289)</f>
        <v>0</v>
      </c>
      <c r="Q213" s="218"/>
      <c r="R213" s="219">
        <f>SUM(R214:R289)</f>
        <v>0</v>
      </c>
      <c r="S213" s="218"/>
      <c r="T213" s="220">
        <f>SUM(T214:T289)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83</v>
      </c>
      <c r="AT213" s="222" t="s">
        <v>75</v>
      </c>
      <c r="AU213" s="222" t="s">
        <v>83</v>
      </c>
      <c r="AY213" s="221" t="s">
        <v>127</v>
      </c>
      <c r="BK213" s="223">
        <f>SUM(BK214:BK289)</f>
        <v>0</v>
      </c>
    </row>
    <row r="214" s="2" customFormat="1" ht="16.5" customHeight="1">
      <c r="A214" s="38"/>
      <c r="B214" s="39"/>
      <c r="C214" s="226" t="s">
        <v>249</v>
      </c>
      <c r="D214" s="226" t="s">
        <v>129</v>
      </c>
      <c r="E214" s="227" t="s">
        <v>250</v>
      </c>
      <c r="F214" s="228" t="s">
        <v>251</v>
      </c>
      <c r="G214" s="229" t="s">
        <v>224</v>
      </c>
      <c r="H214" s="230">
        <v>71.488</v>
      </c>
      <c r="I214" s="231"/>
      <c r="J214" s="232">
        <f>ROUND(I214*H214,2)</f>
        <v>0</v>
      </c>
      <c r="K214" s="228" t="s">
        <v>133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134</v>
      </c>
      <c r="AT214" s="237" t="s">
        <v>129</v>
      </c>
      <c r="AU214" s="237" t="s">
        <v>85</v>
      </c>
      <c r="AY214" s="17" t="s">
        <v>127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134</v>
      </c>
      <c r="BM214" s="237" t="s">
        <v>252</v>
      </c>
    </row>
    <row r="215" s="13" customFormat="1">
      <c r="A215" s="13"/>
      <c r="B215" s="239"/>
      <c r="C215" s="240"/>
      <c r="D215" s="241" t="s">
        <v>136</v>
      </c>
      <c r="E215" s="242" t="s">
        <v>1</v>
      </c>
      <c r="F215" s="243" t="s">
        <v>253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136</v>
      </c>
      <c r="AU215" s="249" t="s">
        <v>85</v>
      </c>
      <c r="AV215" s="13" t="s">
        <v>83</v>
      </c>
      <c r="AW215" s="13" t="s">
        <v>32</v>
      </c>
      <c r="AX215" s="13" t="s">
        <v>76</v>
      </c>
      <c r="AY215" s="249" t="s">
        <v>127</v>
      </c>
    </row>
    <row r="216" s="14" customFormat="1">
      <c r="A216" s="14"/>
      <c r="B216" s="250"/>
      <c r="C216" s="251"/>
      <c r="D216" s="241" t="s">
        <v>136</v>
      </c>
      <c r="E216" s="252" t="s">
        <v>1</v>
      </c>
      <c r="F216" s="253" t="s">
        <v>254</v>
      </c>
      <c r="G216" s="251"/>
      <c r="H216" s="254">
        <v>71.488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136</v>
      </c>
      <c r="AU216" s="260" t="s">
        <v>85</v>
      </c>
      <c r="AV216" s="14" t="s">
        <v>85</v>
      </c>
      <c r="AW216" s="14" t="s">
        <v>32</v>
      </c>
      <c r="AX216" s="14" t="s">
        <v>76</v>
      </c>
      <c r="AY216" s="260" t="s">
        <v>127</v>
      </c>
    </row>
    <row r="217" s="15" customFormat="1">
      <c r="A217" s="15"/>
      <c r="B217" s="261"/>
      <c r="C217" s="262"/>
      <c r="D217" s="241" t="s">
        <v>136</v>
      </c>
      <c r="E217" s="263" t="s">
        <v>1</v>
      </c>
      <c r="F217" s="264" t="s">
        <v>139</v>
      </c>
      <c r="G217" s="262"/>
      <c r="H217" s="265">
        <v>71.488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136</v>
      </c>
      <c r="AU217" s="271" t="s">
        <v>85</v>
      </c>
      <c r="AV217" s="15" t="s">
        <v>134</v>
      </c>
      <c r="AW217" s="15" t="s">
        <v>32</v>
      </c>
      <c r="AX217" s="15" t="s">
        <v>83</v>
      </c>
      <c r="AY217" s="271" t="s">
        <v>127</v>
      </c>
    </row>
    <row r="218" s="2" customFormat="1" ht="16.5" customHeight="1">
      <c r="A218" s="38"/>
      <c r="B218" s="39"/>
      <c r="C218" s="226" t="s">
        <v>255</v>
      </c>
      <c r="D218" s="226" t="s">
        <v>129</v>
      </c>
      <c r="E218" s="227" t="s">
        <v>250</v>
      </c>
      <c r="F218" s="228" t="s">
        <v>251</v>
      </c>
      <c r="G218" s="229" t="s">
        <v>224</v>
      </c>
      <c r="H218" s="230">
        <v>89.224999999999994</v>
      </c>
      <c r="I218" s="231"/>
      <c r="J218" s="232">
        <f>ROUND(I218*H218,2)</f>
        <v>0</v>
      </c>
      <c r="K218" s="228" t="s">
        <v>133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134</v>
      </c>
      <c r="AT218" s="237" t="s">
        <v>129</v>
      </c>
      <c r="AU218" s="237" t="s">
        <v>85</v>
      </c>
      <c r="AY218" s="17" t="s">
        <v>127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134</v>
      </c>
      <c r="BM218" s="237" t="s">
        <v>256</v>
      </c>
    </row>
    <row r="219" s="13" customFormat="1">
      <c r="A219" s="13"/>
      <c r="B219" s="239"/>
      <c r="C219" s="240"/>
      <c r="D219" s="241" t="s">
        <v>136</v>
      </c>
      <c r="E219" s="242" t="s">
        <v>1</v>
      </c>
      <c r="F219" s="243" t="s">
        <v>257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136</v>
      </c>
      <c r="AU219" s="249" t="s">
        <v>85</v>
      </c>
      <c r="AV219" s="13" t="s">
        <v>83</v>
      </c>
      <c r="AW219" s="13" t="s">
        <v>32</v>
      </c>
      <c r="AX219" s="13" t="s">
        <v>76</v>
      </c>
      <c r="AY219" s="249" t="s">
        <v>127</v>
      </c>
    </row>
    <row r="220" s="14" customFormat="1">
      <c r="A220" s="14"/>
      <c r="B220" s="250"/>
      <c r="C220" s="251"/>
      <c r="D220" s="241" t="s">
        <v>136</v>
      </c>
      <c r="E220" s="252" t="s">
        <v>1</v>
      </c>
      <c r="F220" s="253" t="s">
        <v>258</v>
      </c>
      <c r="G220" s="251"/>
      <c r="H220" s="254">
        <v>89.224999999999994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136</v>
      </c>
      <c r="AU220" s="260" t="s">
        <v>85</v>
      </c>
      <c r="AV220" s="14" t="s">
        <v>85</v>
      </c>
      <c r="AW220" s="14" t="s">
        <v>32</v>
      </c>
      <c r="AX220" s="14" t="s">
        <v>76</v>
      </c>
      <c r="AY220" s="260" t="s">
        <v>127</v>
      </c>
    </row>
    <row r="221" s="15" customFormat="1">
      <c r="A221" s="15"/>
      <c r="B221" s="261"/>
      <c r="C221" s="262"/>
      <c r="D221" s="241" t="s">
        <v>136</v>
      </c>
      <c r="E221" s="263" t="s">
        <v>1</v>
      </c>
      <c r="F221" s="264" t="s">
        <v>139</v>
      </c>
      <c r="G221" s="262"/>
      <c r="H221" s="265">
        <v>89.224999999999994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1" t="s">
        <v>136</v>
      </c>
      <c r="AU221" s="271" t="s">
        <v>85</v>
      </c>
      <c r="AV221" s="15" t="s">
        <v>134</v>
      </c>
      <c r="AW221" s="15" t="s">
        <v>32</v>
      </c>
      <c r="AX221" s="15" t="s">
        <v>83</v>
      </c>
      <c r="AY221" s="271" t="s">
        <v>127</v>
      </c>
    </row>
    <row r="222" s="2" customFormat="1" ht="16.5" customHeight="1">
      <c r="A222" s="38"/>
      <c r="B222" s="39"/>
      <c r="C222" s="226" t="s">
        <v>259</v>
      </c>
      <c r="D222" s="226" t="s">
        <v>129</v>
      </c>
      <c r="E222" s="227" t="s">
        <v>260</v>
      </c>
      <c r="F222" s="228" t="s">
        <v>261</v>
      </c>
      <c r="G222" s="229" t="s">
        <v>224</v>
      </c>
      <c r="H222" s="230">
        <v>1000.832</v>
      </c>
      <c r="I222" s="231"/>
      <c r="J222" s="232">
        <f>ROUND(I222*H222,2)</f>
        <v>0</v>
      </c>
      <c r="K222" s="228" t="s">
        <v>133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134</v>
      </c>
      <c r="AT222" s="237" t="s">
        <v>129</v>
      </c>
      <c r="AU222" s="237" t="s">
        <v>85</v>
      </c>
      <c r="AY222" s="17" t="s">
        <v>127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134</v>
      </c>
      <c r="BM222" s="237" t="s">
        <v>262</v>
      </c>
    </row>
    <row r="223" s="13" customFormat="1">
      <c r="A223" s="13"/>
      <c r="B223" s="239"/>
      <c r="C223" s="240"/>
      <c r="D223" s="241" t="s">
        <v>136</v>
      </c>
      <c r="E223" s="242" t="s">
        <v>1</v>
      </c>
      <c r="F223" s="243" t="s">
        <v>263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136</v>
      </c>
      <c r="AU223" s="249" t="s">
        <v>85</v>
      </c>
      <c r="AV223" s="13" t="s">
        <v>83</v>
      </c>
      <c r="AW223" s="13" t="s">
        <v>32</v>
      </c>
      <c r="AX223" s="13" t="s">
        <v>76</v>
      </c>
      <c r="AY223" s="249" t="s">
        <v>127</v>
      </c>
    </row>
    <row r="224" s="14" customFormat="1">
      <c r="A224" s="14"/>
      <c r="B224" s="250"/>
      <c r="C224" s="251"/>
      <c r="D224" s="241" t="s">
        <v>136</v>
      </c>
      <c r="E224" s="252" t="s">
        <v>1</v>
      </c>
      <c r="F224" s="253" t="s">
        <v>264</v>
      </c>
      <c r="G224" s="251"/>
      <c r="H224" s="254">
        <v>1000.832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136</v>
      </c>
      <c r="AU224" s="260" t="s">
        <v>85</v>
      </c>
      <c r="AV224" s="14" t="s">
        <v>85</v>
      </c>
      <c r="AW224" s="14" t="s">
        <v>32</v>
      </c>
      <c r="AX224" s="14" t="s">
        <v>76</v>
      </c>
      <c r="AY224" s="260" t="s">
        <v>127</v>
      </c>
    </row>
    <row r="225" s="15" customFormat="1">
      <c r="A225" s="15"/>
      <c r="B225" s="261"/>
      <c r="C225" s="262"/>
      <c r="D225" s="241" t="s">
        <v>136</v>
      </c>
      <c r="E225" s="263" t="s">
        <v>1</v>
      </c>
      <c r="F225" s="264" t="s">
        <v>139</v>
      </c>
      <c r="G225" s="262"/>
      <c r="H225" s="265">
        <v>1000.832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136</v>
      </c>
      <c r="AU225" s="271" t="s">
        <v>85</v>
      </c>
      <c r="AV225" s="15" t="s">
        <v>134</v>
      </c>
      <c r="AW225" s="15" t="s">
        <v>32</v>
      </c>
      <c r="AX225" s="15" t="s">
        <v>83</v>
      </c>
      <c r="AY225" s="271" t="s">
        <v>127</v>
      </c>
    </row>
    <row r="226" s="2" customFormat="1" ht="16.5" customHeight="1">
      <c r="A226" s="38"/>
      <c r="B226" s="39"/>
      <c r="C226" s="226" t="s">
        <v>265</v>
      </c>
      <c r="D226" s="226" t="s">
        <v>129</v>
      </c>
      <c r="E226" s="227" t="s">
        <v>260</v>
      </c>
      <c r="F226" s="228" t="s">
        <v>261</v>
      </c>
      <c r="G226" s="229" t="s">
        <v>224</v>
      </c>
      <c r="H226" s="230">
        <v>1249.1500000000001</v>
      </c>
      <c r="I226" s="231"/>
      <c r="J226" s="232">
        <f>ROUND(I226*H226,2)</f>
        <v>0</v>
      </c>
      <c r="K226" s="228" t="s">
        <v>133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134</v>
      </c>
      <c r="AT226" s="237" t="s">
        <v>129</v>
      </c>
      <c r="AU226" s="237" t="s">
        <v>85</v>
      </c>
      <c r="AY226" s="17" t="s">
        <v>127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134</v>
      </c>
      <c r="BM226" s="237" t="s">
        <v>266</v>
      </c>
    </row>
    <row r="227" s="13" customFormat="1">
      <c r="A227" s="13"/>
      <c r="B227" s="239"/>
      <c r="C227" s="240"/>
      <c r="D227" s="241" t="s">
        <v>136</v>
      </c>
      <c r="E227" s="242" t="s">
        <v>1</v>
      </c>
      <c r="F227" s="243" t="s">
        <v>267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136</v>
      </c>
      <c r="AU227" s="249" t="s">
        <v>85</v>
      </c>
      <c r="AV227" s="13" t="s">
        <v>83</v>
      </c>
      <c r="AW227" s="13" t="s">
        <v>32</v>
      </c>
      <c r="AX227" s="13" t="s">
        <v>76</v>
      </c>
      <c r="AY227" s="249" t="s">
        <v>127</v>
      </c>
    </row>
    <row r="228" s="14" customFormat="1">
      <c r="A228" s="14"/>
      <c r="B228" s="250"/>
      <c r="C228" s="251"/>
      <c r="D228" s="241" t="s">
        <v>136</v>
      </c>
      <c r="E228" s="252" t="s">
        <v>1</v>
      </c>
      <c r="F228" s="253" t="s">
        <v>268</v>
      </c>
      <c r="G228" s="251"/>
      <c r="H228" s="254">
        <v>1249.1500000000001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136</v>
      </c>
      <c r="AU228" s="260" t="s">
        <v>85</v>
      </c>
      <c r="AV228" s="14" t="s">
        <v>85</v>
      </c>
      <c r="AW228" s="14" t="s">
        <v>32</v>
      </c>
      <c r="AX228" s="14" t="s">
        <v>76</v>
      </c>
      <c r="AY228" s="260" t="s">
        <v>127</v>
      </c>
    </row>
    <row r="229" s="15" customFormat="1">
      <c r="A229" s="15"/>
      <c r="B229" s="261"/>
      <c r="C229" s="262"/>
      <c r="D229" s="241" t="s">
        <v>136</v>
      </c>
      <c r="E229" s="263" t="s">
        <v>1</v>
      </c>
      <c r="F229" s="264" t="s">
        <v>139</v>
      </c>
      <c r="G229" s="262"/>
      <c r="H229" s="265">
        <v>1249.1500000000001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136</v>
      </c>
      <c r="AU229" s="271" t="s">
        <v>85</v>
      </c>
      <c r="AV229" s="15" t="s">
        <v>134</v>
      </c>
      <c r="AW229" s="15" t="s">
        <v>32</v>
      </c>
      <c r="AX229" s="15" t="s">
        <v>83</v>
      </c>
      <c r="AY229" s="271" t="s">
        <v>127</v>
      </c>
    </row>
    <row r="230" s="2" customFormat="1" ht="16.5" customHeight="1">
      <c r="A230" s="38"/>
      <c r="B230" s="39"/>
      <c r="C230" s="226" t="s">
        <v>269</v>
      </c>
      <c r="D230" s="226" t="s">
        <v>129</v>
      </c>
      <c r="E230" s="227" t="s">
        <v>270</v>
      </c>
      <c r="F230" s="228" t="s">
        <v>271</v>
      </c>
      <c r="G230" s="229" t="s">
        <v>224</v>
      </c>
      <c r="H230" s="230">
        <v>42.793999999999997</v>
      </c>
      <c r="I230" s="231"/>
      <c r="J230" s="232">
        <f>ROUND(I230*H230,2)</f>
        <v>0</v>
      </c>
      <c r="K230" s="228" t="s">
        <v>133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134</v>
      </c>
      <c r="AT230" s="237" t="s">
        <v>129</v>
      </c>
      <c r="AU230" s="237" t="s">
        <v>85</v>
      </c>
      <c r="AY230" s="17" t="s">
        <v>127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134</v>
      </c>
      <c r="BM230" s="237" t="s">
        <v>272</v>
      </c>
    </row>
    <row r="231" s="13" customFormat="1">
      <c r="A231" s="13"/>
      <c r="B231" s="239"/>
      <c r="C231" s="240"/>
      <c r="D231" s="241" t="s">
        <v>136</v>
      </c>
      <c r="E231" s="242" t="s">
        <v>1</v>
      </c>
      <c r="F231" s="243" t="s">
        <v>273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136</v>
      </c>
      <c r="AU231" s="249" t="s">
        <v>85</v>
      </c>
      <c r="AV231" s="13" t="s">
        <v>83</v>
      </c>
      <c r="AW231" s="13" t="s">
        <v>32</v>
      </c>
      <c r="AX231" s="13" t="s">
        <v>76</v>
      </c>
      <c r="AY231" s="249" t="s">
        <v>127</v>
      </c>
    </row>
    <row r="232" s="14" customFormat="1">
      <c r="A232" s="14"/>
      <c r="B232" s="250"/>
      <c r="C232" s="251"/>
      <c r="D232" s="241" t="s">
        <v>136</v>
      </c>
      <c r="E232" s="252" t="s">
        <v>1</v>
      </c>
      <c r="F232" s="253" t="s">
        <v>274</v>
      </c>
      <c r="G232" s="251"/>
      <c r="H232" s="254">
        <v>42.793999999999997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136</v>
      </c>
      <c r="AU232" s="260" t="s">
        <v>85</v>
      </c>
      <c r="AV232" s="14" t="s">
        <v>85</v>
      </c>
      <c r="AW232" s="14" t="s">
        <v>32</v>
      </c>
      <c r="AX232" s="14" t="s">
        <v>76</v>
      </c>
      <c r="AY232" s="260" t="s">
        <v>127</v>
      </c>
    </row>
    <row r="233" s="15" customFormat="1">
      <c r="A233" s="15"/>
      <c r="B233" s="261"/>
      <c r="C233" s="262"/>
      <c r="D233" s="241" t="s">
        <v>136</v>
      </c>
      <c r="E233" s="263" t="s">
        <v>1</v>
      </c>
      <c r="F233" s="264" t="s">
        <v>139</v>
      </c>
      <c r="G233" s="262"/>
      <c r="H233" s="265">
        <v>42.793999999999997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136</v>
      </c>
      <c r="AU233" s="271" t="s">
        <v>85</v>
      </c>
      <c r="AV233" s="15" t="s">
        <v>134</v>
      </c>
      <c r="AW233" s="15" t="s">
        <v>32</v>
      </c>
      <c r="AX233" s="15" t="s">
        <v>83</v>
      </c>
      <c r="AY233" s="271" t="s">
        <v>127</v>
      </c>
    </row>
    <row r="234" s="2" customFormat="1" ht="16.5" customHeight="1">
      <c r="A234" s="38"/>
      <c r="B234" s="39"/>
      <c r="C234" s="226" t="s">
        <v>275</v>
      </c>
      <c r="D234" s="226" t="s">
        <v>129</v>
      </c>
      <c r="E234" s="227" t="s">
        <v>276</v>
      </c>
      <c r="F234" s="228" t="s">
        <v>277</v>
      </c>
      <c r="G234" s="229" t="s">
        <v>224</v>
      </c>
      <c r="H234" s="230">
        <v>599.11599999999999</v>
      </c>
      <c r="I234" s="231"/>
      <c r="J234" s="232">
        <f>ROUND(I234*H234,2)</f>
        <v>0</v>
      </c>
      <c r="K234" s="228" t="s">
        <v>133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134</v>
      </c>
      <c r="AT234" s="237" t="s">
        <v>129</v>
      </c>
      <c r="AU234" s="237" t="s">
        <v>85</v>
      </c>
      <c r="AY234" s="17" t="s">
        <v>127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134</v>
      </c>
      <c r="BM234" s="237" t="s">
        <v>278</v>
      </c>
    </row>
    <row r="235" s="13" customFormat="1">
      <c r="A235" s="13"/>
      <c r="B235" s="239"/>
      <c r="C235" s="240"/>
      <c r="D235" s="241" t="s">
        <v>136</v>
      </c>
      <c r="E235" s="242" t="s">
        <v>1</v>
      </c>
      <c r="F235" s="243" t="s">
        <v>279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136</v>
      </c>
      <c r="AU235" s="249" t="s">
        <v>85</v>
      </c>
      <c r="AV235" s="13" t="s">
        <v>83</v>
      </c>
      <c r="AW235" s="13" t="s">
        <v>32</v>
      </c>
      <c r="AX235" s="13" t="s">
        <v>76</v>
      </c>
      <c r="AY235" s="249" t="s">
        <v>127</v>
      </c>
    </row>
    <row r="236" s="14" customFormat="1">
      <c r="A236" s="14"/>
      <c r="B236" s="250"/>
      <c r="C236" s="251"/>
      <c r="D236" s="241" t="s">
        <v>136</v>
      </c>
      <c r="E236" s="252" t="s">
        <v>1</v>
      </c>
      <c r="F236" s="253" t="s">
        <v>280</v>
      </c>
      <c r="G236" s="251"/>
      <c r="H236" s="254">
        <v>599.11599999999999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136</v>
      </c>
      <c r="AU236" s="260" t="s">
        <v>85</v>
      </c>
      <c r="AV236" s="14" t="s">
        <v>85</v>
      </c>
      <c r="AW236" s="14" t="s">
        <v>32</v>
      </c>
      <c r="AX236" s="14" t="s">
        <v>76</v>
      </c>
      <c r="AY236" s="260" t="s">
        <v>127</v>
      </c>
    </row>
    <row r="237" s="15" customFormat="1">
      <c r="A237" s="15"/>
      <c r="B237" s="261"/>
      <c r="C237" s="262"/>
      <c r="D237" s="241" t="s">
        <v>136</v>
      </c>
      <c r="E237" s="263" t="s">
        <v>1</v>
      </c>
      <c r="F237" s="264" t="s">
        <v>139</v>
      </c>
      <c r="G237" s="262"/>
      <c r="H237" s="265">
        <v>599.11599999999999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136</v>
      </c>
      <c r="AU237" s="271" t="s">
        <v>85</v>
      </c>
      <c r="AV237" s="15" t="s">
        <v>134</v>
      </c>
      <c r="AW237" s="15" t="s">
        <v>32</v>
      </c>
      <c r="AX237" s="15" t="s">
        <v>83</v>
      </c>
      <c r="AY237" s="271" t="s">
        <v>127</v>
      </c>
    </row>
    <row r="238" s="2" customFormat="1" ht="16.5" customHeight="1">
      <c r="A238" s="38"/>
      <c r="B238" s="39"/>
      <c r="C238" s="226" t="s">
        <v>281</v>
      </c>
      <c r="D238" s="226" t="s">
        <v>129</v>
      </c>
      <c r="E238" s="227" t="s">
        <v>282</v>
      </c>
      <c r="F238" s="228" t="s">
        <v>283</v>
      </c>
      <c r="G238" s="229" t="s">
        <v>224</v>
      </c>
      <c r="H238" s="230">
        <v>71.488</v>
      </c>
      <c r="I238" s="231"/>
      <c r="J238" s="232">
        <f>ROUND(I238*H238,2)</f>
        <v>0</v>
      </c>
      <c r="K238" s="228" t="s">
        <v>133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134</v>
      </c>
      <c r="AT238" s="237" t="s">
        <v>129</v>
      </c>
      <c r="AU238" s="237" t="s">
        <v>85</v>
      </c>
      <c r="AY238" s="17" t="s">
        <v>127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134</v>
      </c>
      <c r="BM238" s="237" t="s">
        <v>284</v>
      </c>
    </row>
    <row r="239" s="13" customFormat="1">
      <c r="A239" s="13"/>
      <c r="B239" s="239"/>
      <c r="C239" s="240"/>
      <c r="D239" s="241" t="s">
        <v>136</v>
      </c>
      <c r="E239" s="242" t="s">
        <v>1</v>
      </c>
      <c r="F239" s="243" t="s">
        <v>253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136</v>
      </c>
      <c r="AU239" s="249" t="s">
        <v>85</v>
      </c>
      <c r="AV239" s="13" t="s">
        <v>83</v>
      </c>
      <c r="AW239" s="13" t="s">
        <v>32</v>
      </c>
      <c r="AX239" s="13" t="s">
        <v>76</v>
      </c>
      <c r="AY239" s="249" t="s">
        <v>127</v>
      </c>
    </row>
    <row r="240" s="14" customFormat="1">
      <c r="A240" s="14"/>
      <c r="B240" s="250"/>
      <c r="C240" s="251"/>
      <c r="D240" s="241" t="s">
        <v>136</v>
      </c>
      <c r="E240" s="252" t="s">
        <v>1</v>
      </c>
      <c r="F240" s="253" t="s">
        <v>254</v>
      </c>
      <c r="G240" s="251"/>
      <c r="H240" s="254">
        <v>71.488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136</v>
      </c>
      <c r="AU240" s="260" t="s">
        <v>85</v>
      </c>
      <c r="AV240" s="14" t="s">
        <v>85</v>
      </c>
      <c r="AW240" s="14" t="s">
        <v>32</v>
      </c>
      <c r="AX240" s="14" t="s">
        <v>76</v>
      </c>
      <c r="AY240" s="260" t="s">
        <v>127</v>
      </c>
    </row>
    <row r="241" s="15" customFormat="1">
      <c r="A241" s="15"/>
      <c r="B241" s="261"/>
      <c r="C241" s="262"/>
      <c r="D241" s="241" t="s">
        <v>136</v>
      </c>
      <c r="E241" s="263" t="s">
        <v>1</v>
      </c>
      <c r="F241" s="264" t="s">
        <v>139</v>
      </c>
      <c r="G241" s="262"/>
      <c r="H241" s="265">
        <v>71.488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136</v>
      </c>
      <c r="AU241" s="271" t="s">
        <v>85</v>
      </c>
      <c r="AV241" s="15" t="s">
        <v>134</v>
      </c>
      <c r="AW241" s="15" t="s">
        <v>32</v>
      </c>
      <c r="AX241" s="15" t="s">
        <v>83</v>
      </c>
      <c r="AY241" s="271" t="s">
        <v>127</v>
      </c>
    </row>
    <row r="242" s="2" customFormat="1" ht="16.5" customHeight="1">
      <c r="A242" s="38"/>
      <c r="B242" s="39"/>
      <c r="C242" s="226" t="s">
        <v>285</v>
      </c>
      <c r="D242" s="226" t="s">
        <v>129</v>
      </c>
      <c r="E242" s="227" t="s">
        <v>282</v>
      </c>
      <c r="F242" s="228" t="s">
        <v>283</v>
      </c>
      <c r="G242" s="229" t="s">
        <v>224</v>
      </c>
      <c r="H242" s="230">
        <v>89.224999999999994</v>
      </c>
      <c r="I242" s="231"/>
      <c r="J242" s="232">
        <f>ROUND(I242*H242,2)</f>
        <v>0</v>
      </c>
      <c r="K242" s="228" t="s">
        <v>133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134</v>
      </c>
      <c r="AT242" s="237" t="s">
        <v>129</v>
      </c>
      <c r="AU242" s="237" t="s">
        <v>85</v>
      </c>
      <c r="AY242" s="17" t="s">
        <v>127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134</v>
      </c>
      <c r="BM242" s="237" t="s">
        <v>286</v>
      </c>
    </row>
    <row r="243" s="13" customFormat="1">
      <c r="A243" s="13"/>
      <c r="B243" s="239"/>
      <c r="C243" s="240"/>
      <c r="D243" s="241" t="s">
        <v>136</v>
      </c>
      <c r="E243" s="242" t="s">
        <v>1</v>
      </c>
      <c r="F243" s="243" t="s">
        <v>257</v>
      </c>
      <c r="G243" s="240"/>
      <c r="H243" s="242" t="s">
        <v>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136</v>
      </c>
      <c r="AU243" s="249" t="s">
        <v>85</v>
      </c>
      <c r="AV243" s="13" t="s">
        <v>83</v>
      </c>
      <c r="AW243" s="13" t="s">
        <v>32</v>
      </c>
      <c r="AX243" s="13" t="s">
        <v>76</v>
      </c>
      <c r="AY243" s="249" t="s">
        <v>127</v>
      </c>
    </row>
    <row r="244" s="14" customFormat="1">
      <c r="A244" s="14"/>
      <c r="B244" s="250"/>
      <c r="C244" s="251"/>
      <c r="D244" s="241" t="s">
        <v>136</v>
      </c>
      <c r="E244" s="252" t="s">
        <v>1</v>
      </c>
      <c r="F244" s="253" t="s">
        <v>258</v>
      </c>
      <c r="G244" s="251"/>
      <c r="H244" s="254">
        <v>89.224999999999994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136</v>
      </c>
      <c r="AU244" s="260" t="s">
        <v>85</v>
      </c>
      <c r="AV244" s="14" t="s">
        <v>85</v>
      </c>
      <c r="AW244" s="14" t="s">
        <v>32</v>
      </c>
      <c r="AX244" s="14" t="s">
        <v>76</v>
      </c>
      <c r="AY244" s="260" t="s">
        <v>127</v>
      </c>
    </row>
    <row r="245" s="15" customFormat="1">
      <c r="A245" s="15"/>
      <c r="B245" s="261"/>
      <c r="C245" s="262"/>
      <c r="D245" s="241" t="s">
        <v>136</v>
      </c>
      <c r="E245" s="263" t="s">
        <v>1</v>
      </c>
      <c r="F245" s="264" t="s">
        <v>139</v>
      </c>
      <c r="G245" s="262"/>
      <c r="H245" s="265">
        <v>89.224999999999994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1" t="s">
        <v>136</v>
      </c>
      <c r="AU245" s="271" t="s">
        <v>85</v>
      </c>
      <c r="AV245" s="15" t="s">
        <v>134</v>
      </c>
      <c r="AW245" s="15" t="s">
        <v>32</v>
      </c>
      <c r="AX245" s="15" t="s">
        <v>83</v>
      </c>
      <c r="AY245" s="271" t="s">
        <v>127</v>
      </c>
    </row>
    <row r="246" s="2" customFormat="1" ht="16.5" customHeight="1">
      <c r="A246" s="38"/>
      <c r="B246" s="39"/>
      <c r="C246" s="226" t="s">
        <v>287</v>
      </c>
      <c r="D246" s="226" t="s">
        <v>129</v>
      </c>
      <c r="E246" s="227" t="s">
        <v>288</v>
      </c>
      <c r="F246" s="228" t="s">
        <v>289</v>
      </c>
      <c r="G246" s="229" t="s">
        <v>224</v>
      </c>
      <c r="H246" s="230">
        <v>42.793999999999997</v>
      </c>
      <c r="I246" s="231"/>
      <c r="J246" s="232">
        <f>ROUND(I246*H246,2)</f>
        <v>0</v>
      </c>
      <c r="K246" s="228" t="s">
        <v>133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134</v>
      </c>
      <c r="AT246" s="237" t="s">
        <v>129</v>
      </c>
      <c r="AU246" s="237" t="s">
        <v>85</v>
      </c>
      <c r="AY246" s="17" t="s">
        <v>127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134</v>
      </c>
      <c r="BM246" s="237" t="s">
        <v>290</v>
      </c>
    </row>
    <row r="247" s="13" customFormat="1">
      <c r="A247" s="13"/>
      <c r="B247" s="239"/>
      <c r="C247" s="240"/>
      <c r="D247" s="241" t="s">
        <v>136</v>
      </c>
      <c r="E247" s="242" t="s">
        <v>1</v>
      </c>
      <c r="F247" s="243" t="s">
        <v>273</v>
      </c>
      <c r="G247" s="240"/>
      <c r="H247" s="242" t="s">
        <v>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136</v>
      </c>
      <c r="AU247" s="249" t="s">
        <v>85</v>
      </c>
      <c r="AV247" s="13" t="s">
        <v>83</v>
      </c>
      <c r="AW247" s="13" t="s">
        <v>32</v>
      </c>
      <c r="AX247" s="13" t="s">
        <v>76</v>
      </c>
      <c r="AY247" s="249" t="s">
        <v>127</v>
      </c>
    </row>
    <row r="248" s="14" customFormat="1">
      <c r="A248" s="14"/>
      <c r="B248" s="250"/>
      <c r="C248" s="251"/>
      <c r="D248" s="241" t="s">
        <v>136</v>
      </c>
      <c r="E248" s="252" t="s">
        <v>1</v>
      </c>
      <c r="F248" s="253" t="s">
        <v>274</v>
      </c>
      <c r="G248" s="251"/>
      <c r="H248" s="254">
        <v>42.793999999999997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136</v>
      </c>
      <c r="AU248" s="260" t="s">
        <v>85</v>
      </c>
      <c r="AV248" s="14" t="s">
        <v>85</v>
      </c>
      <c r="AW248" s="14" t="s">
        <v>32</v>
      </c>
      <c r="AX248" s="14" t="s">
        <v>76</v>
      </c>
      <c r="AY248" s="260" t="s">
        <v>127</v>
      </c>
    </row>
    <row r="249" s="15" customFormat="1">
      <c r="A249" s="15"/>
      <c r="B249" s="261"/>
      <c r="C249" s="262"/>
      <c r="D249" s="241" t="s">
        <v>136</v>
      </c>
      <c r="E249" s="263" t="s">
        <v>1</v>
      </c>
      <c r="F249" s="264" t="s">
        <v>139</v>
      </c>
      <c r="G249" s="262"/>
      <c r="H249" s="265">
        <v>42.793999999999997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136</v>
      </c>
      <c r="AU249" s="271" t="s">
        <v>85</v>
      </c>
      <c r="AV249" s="15" t="s">
        <v>134</v>
      </c>
      <c r="AW249" s="15" t="s">
        <v>32</v>
      </c>
      <c r="AX249" s="15" t="s">
        <v>83</v>
      </c>
      <c r="AY249" s="271" t="s">
        <v>127</v>
      </c>
    </row>
    <row r="250" s="2" customFormat="1" ht="21.75" customHeight="1">
      <c r="A250" s="38"/>
      <c r="B250" s="39"/>
      <c r="C250" s="226" t="s">
        <v>291</v>
      </c>
      <c r="D250" s="226" t="s">
        <v>129</v>
      </c>
      <c r="E250" s="227" t="s">
        <v>292</v>
      </c>
      <c r="F250" s="228" t="s">
        <v>293</v>
      </c>
      <c r="G250" s="229" t="s">
        <v>224</v>
      </c>
      <c r="H250" s="230">
        <v>16.312999999999999</v>
      </c>
      <c r="I250" s="231"/>
      <c r="J250" s="232">
        <f>ROUND(I250*H250,2)</f>
        <v>0</v>
      </c>
      <c r="K250" s="228" t="s">
        <v>133</v>
      </c>
      <c r="L250" s="44"/>
      <c r="M250" s="233" t="s">
        <v>1</v>
      </c>
      <c r="N250" s="234" t="s">
        <v>41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134</v>
      </c>
      <c r="AT250" s="237" t="s">
        <v>129</v>
      </c>
      <c r="AU250" s="237" t="s">
        <v>85</v>
      </c>
      <c r="AY250" s="17" t="s">
        <v>127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134</v>
      </c>
      <c r="BM250" s="237" t="s">
        <v>294</v>
      </c>
    </row>
    <row r="251" s="13" customFormat="1">
      <c r="A251" s="13"/>
      <c r="B251" s="239"/>
      <c r="C251" s="240"/>
      <c r="D251" s="241" t="s">
        <v>136</v>
      </c>
      <c r="E251" s="242" t="s">
        <v>1</v>
      </c>
      <c r="F251" s="243" t="s">
        <v>295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85</v>
      </c>
      <c r="AV251" s="13" t="s">
        <v>83</v>
      </c>
      <c r="AW251" s="13" t="s">
        <v>32</v>
      </c>
      <c r="AX251" s="13" t="s">
        <v>76</v>
      </c>
      <c r="AY251" s="249" t="s">
        <v>127</v>
      </c>
    </row>
    <row r="252" s="14" customFormat="1">
      <c r="A252" s="14"/>
      <c r="B252" s="250"/>
      <c r="C252" s="251"/>
      <c r="D252" s="241" t="s">
        <v>136</v>
      </c>
      <c r="E252" s="252" t="s">
        <v>1</v>
      </c>
      <c r="F252" s="253" t="s">
        <v>296</v>
      </c>
      <c r="G252" s="251"/>
      <c r="H252" s="254">
        <v>16.312999999999999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136</v>
      </c>
      <c r="AU252" s="260" t="s">
        <v>85</v>
      </c>
      <c r="AV252" s="14" t="s">
        <v>85</v>
      </c>
      <c r="AW252" s="14" t="s">
        <v>32</v>
      </c>
      <c r="AX252" s="14" t="s">
        <v>76</v>
      </c>
      <c r="AY252" s="260" t="s">
        <v>127</v>
      </c>
    </row>
    <row r="253" s="15" customFormat="1">
      <c r="A253" s="15"/>
      <c r="B253" s="261"/>
      <c r="C253" s="262"/>
      <c r="D253" s="241" t="s">
        <v>136</v>
      </c>
      <c r="E253" s="263" t="s">
        <v>1</v>
      </c>
      <c r="F253" s="264" t="s">
        <v>139</v>
      </c>
      <c r="G253" s="262"/>
      <c r="H253" s="265">
        <v>16.312999999999999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1" t="s">
        <v>136</v>
      </c>
      <c r="AU253" s="271" t="s">
        <v>85</v>
      </c>
      <c r="AV253" s="15" t="s">
        <v>134</v>
      </c>
      <c r="AW253" s="15" t="s">
        <v>32</v>
      </c>
      <c r="AX253" s="15" t="s">
        <v>83</v>
      </c>
      <c r="AY253" s="271" t="s">
        <v>127</v>
      </c>
    </row>
    <row r="254" s="2" customFormat="1" ht="21.75" customHeight="1">
      <c r="A254" s="38"/>
      <c r="B254" s="39"/>
      <c r="C254" s="226" t="s">
        <v>297</v>
      </c>
      <c r="D254" s="226" t="s">
        <v>129</v>
      </c>
      <c r="E254" s="227" t="s">
        <v>292</v>
      </c>
      <c r="F254" s="228" t="s">
        <v>293</v>
      </c>
      <c r="G254" s="229" t="s">
        <v>224</v>
      </c>
      <c r="H254" s="230">
        <v>11.614000000000001</v>
      </c>
      <c r="I254" s="231"/>
      <c r="J254" s="232">
        <f>ROUND(I254*H254,2)</f>
        <v>0</v>
      </c>
      <c r="K254" s="228" t="s">
        <v>133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134</v>
      </c>
      <c r="AT254" s="237" t="s">
        <v>129</v>
      </c>
      <c r="AU254" s="237" t="s">
        <v>85</v>
      </c>
      <c r="AY254" s="17" t="s">
        <v>127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134</v>
      </c>
      <c r="BM254" s="237" t="s">
        <v>298</v>
      </c>
    </row>
    <row r="255" s="13" customFormat="1">
      <c r="A255" s="13"/>
      <c r="B255" s="239"/>
      <c r="C255" s="240"/>
      <c r="D255" s="241" t="s">
        <v>136</v>
      </c>
      <c r="E255" s="242" t="s">
        <v>1</v>
      </c>
      <c r="F255" s="243" t="s">
        <v>299</v>
      </c>
      <c r="G255" s="240"/>
      <c r="H255" s="242" t="s">
        <v>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136</v>
      </c>
      <c r="AU255" s="249" t="s">
        <v>85</v>
      </c>
      <c r="AV255" s="13" t="s">
        <v>83</v>
      </c>
      <c r="AW255" s="13" t="s">
        <v>32</v>
      </c>
      <c r="AX255" s="13" t="s">
        <v>76</v>
      </c>
      <c r="AY255" s="249" t="s">
        <v>127</v>
      </c>
    </row>
    <row r="256" s="14" customFormat="1">
      <c r="A256" s="14"/>
      <c r="B256" s="250"/>
      <c r="C256" s="251"/>
      <c r="D256" s="241" t="s">
        <v>136</v>
      </c>
      <c r="E256" s="252" t="s">
        <v>1</v>
      </c>
      <c r="F256" s="253" t="s">
        <v>300</v>
      </c>
      <c r="G256" s="251"/>
      <c r="H256" s="254">
        <v>11.614000000000001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136</v>
      </c>
      <c r="AU256" s="260" t="s">
        <v>85</v>
      </c>
      <c r="AV256" s="14" t="s">
        <v>85</v>
      </c>
      <c r="AW256" s="14" t="s">
        <v>32</v>
      </c>
      <c r="AX256" s="14" t="s">
        <v>76</v>
      </c>
      <c r="AY256" s="260" t="s">
        <v>127</v>
      </c>
    </row>
    <row r="257" s="15" customFormat="1">
      <c r="A257" s="15"/>
      <c r="B257" s="261"/>
      <c r="C257" s="262"/>
      <c r="D257" s="241" t="s">
        <v>136</v>
      </c>
      <c r="E257" s="263" t="s">
        <v>1</v>
      </c>
      <c r="F257" s="264" t="s">
        <v>139</v>
      </c>
      <c r="G257" s="262"/>
      <c r="H257" s="265">
        <v>11.614000000000001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1" t="s">
        <v>136</v>
      </c>
      <c r="AU257" s="271" t="s">
        <v>85</v>
      </c>
      <c r="AV257" s="15" t="s">
        <v>134</v>
      </c>
      <c r="AW257" s="15" t="s">
        <v>32</v>
      </c>
      <c r="AX257" s="15" t="s">
        <v>83</v>
      </c>
      <c r="AY257" s="271" t="s">
        <v>127</v>
      </c>
    </row>
    <row r="258" s="2" customFormat="1" ht="21.75" customHeight="1">
      <c r="A258" s="38"/>
      <c r="B258" s="39"/>
      <c r="C258" s="226" t="s">
        <v>301</v>
      </c>
      <c r="D258" s="226" t="s">
        <v>129</v>
      </c>
      <c r="E258" s="227" t="s">
        <v>302</v>
      </c>
      <c r="F258" s="228" t="s">
        <v>303</v>
      </c>
      <c r="G258" s="229" t="s">
        <v>224</v>
      </c>
      <c r="H258" s="230">
        <v>1.224</v>
      </c>
      <c r="I258" s="231"/>
      <c r="J258" s="232">
        <f>ROUND(I258*H258,2)</f>
        <v>0</v>
      </c>
      <c r="K258" s="228" t="s">
        <v>133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134</v>
      </c>
      <c r="AT258" s="237" t="s">
        <v>129</v>
      </c>
      <c r="AU258" s="237" t="s">
        <v>85</v>
      </c>
      <c r="AY258" s="17" t="s">
        <v>127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134</v>
      </c>
      <c r="BM258" s="237" t="s">
        <v>304</v>
      </c>
    </row>
    <row r="259" s="13" customFormat="1">
      <c r="A259" s="13"/>
      <c r="B259" s="239"/>
      <c r="C259" s="240"/>
      <c r="D259" s="241" t="s">
        <v>136</v>
      </c>
      <c r="E259" s="242" t="s">
        <v>1</v>
      </c>
      <c r="F259" s="243" t="s">
        <v>305</v>
      </c>
      <c r="G259" s="240"/>
      <c r="H259" s="242" t="s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85</v>
      </c>
      <c r="AV259" s="13" t="s">
        <v>83</v>
      </c>
      <c r="AW259" s="13" t="s">
        <v>32</v>
      </c>
      <c r="AX259" s="13" t="s">
        <v>76</v>
      </c>
      <c r="AY259" s="249" t="s">
        <v>127</v>
      </c>
    </row>
    <row r="260" s="14" customFormat="1">
      <c r="A260" s="14"/>
      <c r="B260" s="250"/>
      <c r="C260" s="251"/>
      <c r="D260" s="241" t="s">
        <v>136</v>
      </c>
      <c r="E260" s="252" t="s">
        <v>1</v>
      </c>
      <c r="F260" s="253" t="s">
        <v>306</v>
      </c>
      <c r="G260" s="251"/>
      <c r="H260" s="254">
        <v>1.224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136</v>
      </c>
      <c r="AU260" s="260" t="s">
        <v>85</v>
      </c>
      <c r="AV260" s="14" t="s">
        <v>85</v>
      </c>
      <c r="AW260" s="14" t="s">
        <v>32</v>
      </c>
      <c r="AX260" s="14" t="s">
        <v>76</v>
      </c>
      <c r="AY260" s="260" t="s">
        <v>127</v>
      </c>
    </row>
    <row r="261" s="15" customFormat="1">
      <c r="A261" s="15"/>
      <c r="B261" s="261"/>
      <c r="C261" s="262"/>
      <c r="D261" s="241" t="s">
        <v>136</v>
      </c>
      <c r="E261" s="263" t="s">
        <v>1</v>
      </c>
      <c r="F261" s="264" t="s">
        <v>139</v>
      </c>
      <c r="G261" s="262"/>
      <c r="H261" s="265">
        <v>1.224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1" t="s">
        <v>136</v>
      </c>
      <c r="AU261" s="271" t="s">
        <v>85</v>
      </c>
      <c r="AV261" s="15" t="s">
        <v>134</v>
      </c>
      <c r="AW261" s="15" t="s">
        <v>32</v>
      </c>
      <c r="AX261" s="15" t="s">
        <v>83</v>
      </c>
      <c r="AY261" s="271" t="s">
        <v>127</v>
      </c>
    </row>
    <row r="262" s="2" customFormat="1" ht="21.75" customHeight="1">
      <c r="A262" s="38"/>
      <c r="B262" s="39"/>
      <c r="C262" s="226" t="s">
        <v>307</v>
      </c>
      <c r="D262" s="226" t="s">
        <v>129</v>
      </c>
      <c r="E262" s="227" t="s">
        <v>308</v>
      </c>
      <c r="F262" s="228" t="s">
        <v>309</v>
      </c>
      <c r="G262" s="229" t="s">
        <v>224</v>
      </c>
      <c r="H262" s="230">
        <v>5.742</v>
      </c>
      <c r="I262" s="231"/>
      <c r="J262" s="232">
        <f>ROUND(I262*H262,2)</f>
        <v>0</v>
      </c>
      <c r="K262" s="228" t="s">
        <v>133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134</v>
      </c>
      <c r="AT262" s="237" t="s">
        <v>129</v>
      </c>
      <c r="AU262" s="237" t="s">
        <v>85</v>
      </c>
      <c r="AY262" s="17" t="s">
        <v>127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134</v>
      </c>
      <c r="BM262" s="237" t="s">
        <v>310</v>
      </c>
    </row>
    <row r="263" s="13" customFormat="1">
      <c r="A263" s="13"/>
      <c r="B263" s="239"/>
      <c r="C263" s="240"/>
      <c r="D263" s="241" t="s">
        <v>136</v>
      </c>
      <c r="E263" s="242" t="s">
        <v>1</v>
      </c>
      <c r="F263" s="243" t="s">
        <v>311</v>
      </c>
      <c r="G263" s="240"/>
      <c r="H263" s="242" t="s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136</v>
      </c>
      <c r="AU263" s="249" t="s">
        <v>85</v>
      </c>
      <c r="AV263" s="13" t="s">
        <v>83</v>
      </c>
      <c r="AW263" s="13" t="s">
        <v>32</v>
      </c>
      <c r="AX263" s="13" t="s">
        <v>76</v>
      </c>
      <c r="AY263" s="249" t="s">
        <v>127</v>
      </c>
    </row>
    <row r="264" s="14" customFormat="1">
      <c r="A264" s="14"/>
      <c r="B264" s="250"/>
      <c r="C264" s="251"/>
      <c r="D264" s="241" t="s">
        <v>136</v>
      </c>
      <c r="E264" s="252" t="s">
        <v>1</v>
      </c>
      <c r="F264" s="253" t="s">
        <v>312</v>
      </c>
      <c r="G264" s="251"/>
      <c r="H264" s="254">
        <v>5.742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136</v>
      </c>
      <c r="AU264" s="260" t="s">
        <v>85</v>
      </c>
      <c r="AV264" s="14" t="s">
        <v>85</v>
      </c>
      <c r="AW264" s="14" t="s">
        <v>32</v>
      </c>
      <c r="AX264" s="14" t="s">
        <v>76</v>
      </c>
      <c r="AY264" s="260" t="s">
        <v>127</v>
      </c>
    </row>
    <row r="265" s="15" customFormat="1">
      <c r="A265" s="15"/>
      <c r="B265" s="261"/>
      <c r="C265" s="262"/>
      <c r="D265" s="241" t="s">
        <v>136</v>
      </c>
      <c r="E265" s="263" t="s">
        <v>1</v>
      </c>
      <c r="F265" s="264" t="s">
        <v>139</v>
      </c>
      <c r="G265" s="262"/>
      <c r="H265" s="265">
        <v>5.742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1" t="s">
        <v>136</v>
      </c>
      <c r="AU265" s="271" t="s">
        <v>85</v>
      </c>
      <c r="AV265" s="15" t="s">
        <v>134</v>
      </c>
      <c r="AW265" s="15" t="s">
        <v>32</v>
      </c>
      <c r="AX265" s="15" t="s">
        <v>83</v>
      </c>
      <c r="AY265" s="271" t="s">
        <v>127</v>
      </c>
    </row>
    <row r="266" s="2" customFormat="1" ht="16.5" customHeight="1">
      <c r="A266" s="38"/>
      <c r="B266" s="39"/>
      <c r="C266" s="226" t="s">
        <v>313</v>
      </c>
      <c r="D266" s="226" t="s">
        <v>129</v>
      </c>
      <c r="E266" s="227" t="s">
        <v>314</v>
      </c>
      <c r="F266" s="228" t="s">
        <v>315</v>
      </c>
      <c r="G266" s="229" t="s">
        <v>224</v>
      </c>
      <c r="H266" s="230">
        <v>10.455</v>
      </c>
      <c r="I266" s="231"/>
      <c r="J266" s="232">
        <f>ROUND(I266*H266,2)</f>
        <v>0</v>
      </c>
      <c r="K266" s="228" t="s">
        <v>133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134</v>
      </c>
      <c r="AT266" s="237" t="s">
        <v>129</v>
      </c>
      <c r="AU266" s="237" t="s">
        <v>85</v>
      </c>
      <c r="AY266" s="17" t="s">
        <v>127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134</v>
      </c>
      <c r="BM266" s="237" t="s">
        <v>316</v>
      </c>
    </row>
    <row r="267" s="13" customFormat="1">
      <c r="A267" s="13"/>
      <c r="B267" s="239"/>
      <c r="C267" s="240"/>
      <c r="D267" s="241" t="s">
        <v>136</v>
      </c>
      <c r="E267" s="242" t="s">
        <v>1</v>
      </c>
      <c r="F267" s="243" t="s">
        <v>317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127</v>
      </c>
    </row>
    <row r="268" s="14" customFormat="1">
      <c r="A268" s="14"/>
      <c r="B268" s="250"/>
      <c r="C268" s="251"/>
      <c r="D268" s="241" t="s">
        <v>136</v>
      </c>
      <c r="E268" s="252" t="s">
        <v>1</v>
      </c>
      <c r="F268" s="253" t="s">
        <v>318</v>
      </c>
      <c r="G268" s="251"/>
      <c r="H268" s="254">
        <v>10.455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136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127</v>
      </c>
    </row>
    <row r="269" s="15" customFormat="1">
      <c r="A269" s="15"/>
      <c r="B269" s="261"/>
      <c r="C269" s="262"/>
      <c r="D269" s="241" t="s">
        <v>136</v>
      </c>
      <c r="E269" s="263" t="s">
        <v>1</v>
      </c>
      <c r="F269" s="264" t="s">
        <v>139</v>
      </c>
      <c r="G269" s="262"/>
      <c r="H269" s="265">
        <v>10.455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136</v>
      </c>
      <c r="AU269" s="271" t="s">
        <v>85</v>
      </c>
      <c r="AV269" s="15" t="s">
        <v>134</v>
      </c>
      <c r="AW269" s="15" t="s">
        <v>32</v>
      </c>
      <c r="AX269" s="15" t="s">
        <v>83</v>
      </c>
      <c r="AY269" s="271" t="s">
        <v>127</v>
      </c>
    </row>
    <row r="270" s="2" customFormat="1" ht="24.15" customHeight="1">
      <c r="A270" s="38"/>
      <c r="B270" s="39"/>
      <c r="C270" s="226" t="s">
        <v>319</v>
      </c>
      <c r="D270" s="226" t="s">
        <v>129</v>
      </c>
      <c r="E270" s="227" t="s">
        <v>320</v>
      </c>
      <c r="F270" s="228" t="s">
        <v>321</v>
      </c>
      <c r="G270" s="229" t="s">
        <v>224</v>
      </c>
      <c r="H270" s="230">
        <v>38.063000000000002</v>
      </c>
      <c r="I270" s="231"/>
      <c r="J270" s="232">
        <f>ROUND(I270*H270,2)</f>
        <v>0</v>
      </c>
      <c r="K270" s="228" t="s">
        <v>133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134</v>
      </c>
      <c r="AT270" s="237" t="s">
        <v>129</v>
      </c>
      <c r="AU270" s="237" t="s">
        <v>85</v>
      </c>
      <c r="AY270" s="17" t="s">
        <v>127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134</v>
      </c>
      <c r="BM270" s="237" t="s">
        <v>322</v>
      </c>
    </row>
    <row r="271" s="13" customFormat="1">
      <c r="A271" s="13"/>
      <c r="B271" s="239"/>
      <c r="C271" s="240"/>
      <c r="D271" s="241" t="s">
        <v>136</v>
      </c>
      <c r="E271" s="242" t="s">
        <v>1</v>
      </c>
      <c r="F271" s="243" t="s">
        <v>323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127</v>
      </c>
    </row>
    <row r="272" s="14" customFormat="1">
      <c r="A272" s="14"/>
      <c r="B272" s="250"/>
      <c r="C272" s="251"/>
      <c r="D272" s="241" t="s">
        <v>136</v>
      </c>
      <c r="E272" s="252" t="s">
        <v>1</v>
      </c>
      <c r="F272" s="253" t="s">
        <v>324</v>
      </c>
      <c r="G272" s="251"/>
      <c r="H272" s="254">
        <v>38.063000000000002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136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127</v>
      </c>
    </row>
    <row r="273" s="15" customFormat="1">
      <c r="A273" s="15"/>
      <c r="B273" s="261"/>
      <c r="C273" s="262"/>
      <c r="D273" s="241" t="s">
        <v>136</v>
      </c>
      <c r="E273" s="263" t="s">
        <v>1</v>
      </c>
      <c r="F273" s="264" t="s">
        <v>139</v>
      </c>
      <c r="G273" s="262"/>
      <c r="H273" s="265">
        <v>38.063000000000002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136</v>
      </c>
      <c r="AU273" s="271" t="s">
        <v>85</v>
      </c>
      <c r="AV273" s="15" t="s">
        <v>134</v>
      </c>
      <c r="AW273" s="15" t="s">
        <v>32</v>
      </c>
      <c r="AX273" s="15" t="s">
        <v>83</v>
      </c>
      <c r="AY273" s="271" t="s">
        <v>127</v>
      </c>
    </row>
    <row r="274" s="2" customFormat="1" ht="24.15" customHeight="1">
      <c r="A274" s="38"/>
      <c r="B274" s="39"/>
      <c r="C274" s="226" t="s">
        <v>325</v>
      </c>
      <c r="D274" s="226" t="s">
        <v>129</v>
      </c>
      <c r="E274" s="227" t="s">
        <v>320</v>
      </c>
      <c r="F274" s="228" t="s">
        <v>321</v>
      </c>
      <c r="G274" s="229" t="s">
        <v>224</v>
      </c>
      <c r="H274" s="230">
        <v>27.100000000000001</v>
      </c>
      <c r="I274" s="231"/>
      <c r="J274" s="232">
        <f>ROUND(I274*H274,2)</f>
        <v>0</v>
      </c>
      <c r="K274" s="228" t="s">
        <v>133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134</v>
      </c>
      <c r="AT274" s="237" t="s">
        <v>129</v>
      </c>
      <c r="AU274" s="237" t="s">
        <v>85</v>
      </c>
      <c r="AY274" s="17" t="s">
        <v>127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134</v>
      </c>
      <c r="BM274" s="237" t="s">
        <v>326</v>
      </c>
    </row>
    <row r="275" s="13" customFormat="1">
      <c r="A275" s="13"/>
      <c r="B275" s="239"/>
      <c r="C275" s="240"/>
      <c r="D275" s="241" t="s">
        <v>136</v>
      </c>
      <c r="E275" s="242" t="s">
        <v>1</v>
      </c>
      <c r="F275" s="243" t="s">
        <v>327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136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127</v>
      </c>
    </row>
    <row r="276" s="14" customFormat="1">
      <c r="A276" s="14"/>
      <c r="B276" s="250"/>
      <c r="C276" s="251"/>
      <c r="D276" s="241" t="s">
        <v>136</v>
      </c>
      <c r="E276" s="252" t="s">
        <v>1</v>
      </c>
      <c r="F276" s="253" t="s">
        <v>328</v>
      </c>
      <c r="G276" s="251"/>
      <c r="H276" s="254">
        <v>27.100000000000001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136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127</v>
      </c>
    </row>
    <row r="277" s="15" customFormat="1">
      <c r="A277" s="15"/>
      <c r="B277" s="261"/>
      <c r="C277" s="262"/>
      <c r="D277" s="241" t="s">
        <v>136</v>
      </c>
      <c r="E277" s="263" t="s">
        <v>1</v>
      </c>
      <c r="F277" s="264" t="s">
        <v>139</v>
      </c>
      <c r="G277" s="262"/>
      <c r="H277" s="265">
        <v>27.100000000000001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136</v>
      </c>
      <c r="AU277" s="271" t="s">
        <v>85</v>
      </c>
      <c r="AV277" s="15" t="s">
        <v>134</v>
      </c>
      <c r="AW277" s="15" t="s">
        <v>32</v>
      </c>
      <c r="AX277" s="15" t="s">
        <v>83</v>
      </c>
      <c r="AY277" s="271" t="s">
        <v>127</v>
      </c>
    </row>
    <row r="278" s="2" customFormat="1" ht="24.15" customHeight="1">
      <c r="A278" s="38"/>
      <c r="B278" s="39"/>
      <c r="C278" s="226" t="s">
        <v>329</v>
      </c>
      <c r="D278" s="226" t="s">
        <v>129</v>
      </c>
      <c r="E278" s="227" t="s">
        <v>330</v>
      </c>
      <c r="F278" s="228" t="s">
        <v>331</v>
      </c>
      <c r="G278" s="229" t="s">
        <v>224</v>
      </c>
      <c r="H278" s="230">
        <v>2.8559999999999999</v>
      </c>
      <c r="I278" s="231"/>
      <c r="J278" s="232">
        <f>ROUND(I278*H278,2)</f>
        <v>0</v>
      </c>
      <c r="K278" s="228" t="s">
        <v>133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134</v>
      </c>
      <c r="AT278" s="237" t="s">
        <v>129</v>
      </c>
      <c r="AU278" s="237" t="s">
        <v>85</v>
      </c>
      <c r="AY278" s="17" t="s">
        <v>127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134</v>
      </c>
      <c r="BM278" s="237" t="s">
        <v>332</v>
      </c>
    </row>
    <row r="279" s="13" customFormat="1">
      <c r="A279" s="13"/>
      <c r="B279" s="239"/>
      <c r="C279" s="240"/>
      <c r="D279" s="241" t="s">
        <v>136</v>
      </c>
      <c r="E279" s="242" t="s">
        <v>1</v>
      </c>
      <c r="F279" s="243" t="s">
        <v>327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136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127</v>
      </c>
    </row>
    <row r="280" s="14" customFormat="1">
      <c r="A280" s="14"/>
      <c r="B280" s="250"/>
      <c r="C280" s="251"/>
      <c r="D280" s="241" t="s">
        <v>136</v>
      </c>
      <c r="E280" s="252" t="s">
        <v>1</v>
      </c>
      <c r="F280" s="253" t="s">
        <v>333</v>
      </c>
      <c r="G280" s="251"/>
      <c r="H280" s="254">
        <v>2.8559999999999999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136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127</v>
      </c>
    </row>
    <row r="281" s="15" customFormat="1">
      <c r="A281" s="15"/>
      <c r="B281" s="261"/>
      <c r="C281" s="262"/>
      <c r="D281" s="241" t="s">
        <v>136</v>
      </c>
      <c r="E281" s="263" t="s">
        <v>1</v>
      </c>
      <c r="F281" s="264" t="s">
        <v>139</v>
      </c>
      <c r="G281" s="262"/>
      <c r="H281" s="265">
        <v>2.8559999999999999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136</v>
      </c>
      <c r="AU281" s="271" t="s">
        <v>85</v>
      </c>
      <c r="AV281" s="15" t="s">
        <v>134</v>
      </c>
      <c r="AW281" s="15" t="s">
        <v>32</v>
      </c>
      <c r="AX281" s="15" t="s">
        <v>83</v>
      </c>
      <c r="AY281" s="271" t="s">
        <v>127</v>
      </c>
    </row>
    <row r="282" s="2" customFormat="1" ht="24.15" customHeight="1">
      <c r="A282" s="38"/>
      <c r="B282" s="39"/>
      <c r="C282" s="226" t="s">
        <v>334</v>
      </c>
      <c r="D282" s="226" t="s">
        <v>129</v>
      </c>
      <c r="E282" s="227" t="s">
        <v>335</v>
      </c>
      <c r="F282" s="228" t="s">
        <v>336</v>
      </c>
      <c r="G282" s="229" t="s">
        <v>224</v>
      </c>
      <c r="H282" s="230">
        <v>24.395</v>
      </c>
      <c r="I282" s="231"/>
      <c r="J282" s="232">
        <f>ROUND(I282*H282,2)</f>
        <v>0</v>
      </c>
      <c r="K282" s="228" t="s">
        <v>133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134</v>
      </c>
      <c r="AT282" s="237" t="s">
        <v>129</v>
      </c>
      <c r="AU282" s="237" t="s">
        <v>85</v>
      </c>
      <c r="AY282" s="17" t="s">
        <v>127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134</v>
      </c>
      <c r="BM282" s="237" t="s">
        <v>337</v>
      </c>
    </row>
    <row r="283" s="13" customFormat="1">
      <c r="A283" s="13"/>
      <c r="B283" s="239"/>
      <c r="C283" s="240"/>
      <c r="D283" s="241" t="s">
        <v>136</v>
      </c>
      <c r="E283" s="242" t="s">
        <v>1</v>
      </c>
      <c r="F283" s="243" t="s">
        <v>338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136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127</v>
      </c>
    </row>
    <row r="284" s="14" customFormat="1">
      <c r="A284" s="14"/>
      <c r="B284" s="250"/>
      <c r="C284" s="251"/>
      <c r="D284" s="241" t="s">
        <v>136</v>
      </c>
      <c r="E284" s="252" t="s">
        <v>1</v>
      </c>
      <c r="F284" s="253" t="s">
        <v>339</v>
      </c>
      <c r="G284" s="251"/>
      <c r="H284" s="254">
        <v>24.395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136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127</v>
      </c>
    </row>
    <row r="285" s="15" customFormat="1">
      <c r="A285" s="15"/>
      <c r="B285" s="261"/>
      <c r="C285" s="262"/>
      <c r="D285" s="241" t="s">
        <v>136</v>
      </c>
      <c r="E285" s="263" t="s">
        <v>1</v>
      </c>
      <c r="F285" s="264" t="s">
        <v>139</v>
      </c>
      <c r="G285" s="262"/>
      <c r="H285" s="265">
        <v>24.395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136</v>
      </c>
      <c r="AU285" s="271" t="s">
        <v>85</v>
      </c>
      <c r="AV285" s="15" t="s">
        <v>134</v>
      </c>
      <c r="AW285" s="15" t="s">
        <v>32</v>
      </c>
      <c r="AX285" s="15" t="s">
        <v>83</v>
      </c>
      <c r="AY285" s="271" t="s">
        <v>127</v>
      </c>
    </row>
    <row r="286" s="2" customFormat="1" ht="24.15" customHeight="1">
      <c r="A286" s="38"/>
      <c r="B286" s="39"/>
      <c r="C286" s="226" t="s">
        <v>340</v>
      </c>
      <c r="D286" s="226" t="s">
        <v>129</v>
      </c>
      <c r="E286" s="227" t="s">
        <v>341</v>
      </c>
      <c r="F286" s="228" t="s">
        <v>342</v>
      </c>
      <c r="G286" s="229" t="s">
        <v>224</v>
      </c>
      <c r="H286" s="230">
        <v>65.745999999999995</v>
      </c>
      <c r="I286" s="231"/>
      <c r="J286" s="232">
        <f>ROUND(I286*H286,2)</f>
        <v>0</v>
      </c>
      <c r="K286" s="228" t="s">
        <v>133</v>
      </c>
      <c r="L286" s="44"/>
      <c r="M286" s="233" t="s">
        <v>1</v>
      </c>
      <c r="N286" s="234" t="s">
        <v>41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134</v>
      </c>
      <c r="AT286" s="237" t="s">
        <v>129</v>
      </c>
      <c r="AU286" s="237" t="s">
        <v>85</v>
      </c>
      <c r="AY286" s="17" t="s">
        <v>127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134</v>
      </c>
      <c r="BM286" s="237" t="s">
        <v>343</v>
      </c>
    </row>
    <row r="287" s="13" customFormat="1">
      <c r="A287" s="13"/>
      <c r="B287" s="239"/>
      <c r="C287" s="240"/>
      <c r="D287" s="241" t="s">
        <v>136</v>
      </c>
      <c r="E287" s="242" t="s">
        <v>1</v>
      </c>
      <c r="F287" s="243" t="s">
        <v>344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127</v>
      </c>
    </row>
    <row r="288" s="14" customFormat="1">
      <c r="A288" s="14"/>
      <c r="B288" s="250"/>
      <c r="C288" s="251"/>
      <c r="D288" s="241" t="s">
        <v>136</v>
      </c>
      <c r="E288" s="252" t="s">
        <v>1</v>
      </c>
      <c r="F288" s="253" t="s">
        <v>345</v>
      </c>
      <c r="G288" s="251"/>
      <c r="H288" s="254">
        <v>65.745999999999995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136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127</v>
      </c>
    </row>
    <row r="289" s="15" customFormat="1">
      <c r="A289" s="15"/>
      <c r="B289" s="261"/>
      <c r="C289" s="262"/>
      <c r="D289" s="241" t="s">
        <v>136</v>
      </c>
      <c r="E289" s="263" t="s">
        <v>1</v>
      </c>
      <c r="F289" s="264" t="s">
        <v>139</v>
      </c>
      <c r="G289" s="262"/>
      <c r="H289" s="265">
        <v>65.745999999999995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136</v>
      </c>
      <c r="AU289" s="271" t="s">
        <v>85</v>
      </c>
      <c r="AV289" s="15" t="s">
        <v>134</v>
      </c>
      <c r="AW289" s="15" t="s">
        <v>32</v>
      </c>
      <c r="AX289" s="15" t="s">
        <v>83</v>
      </c>
      <c r="AY289" s="271" t="s">
        <v>127</v>
      </c>
    </row>
    <row r="290" s="12" customFormat="1" ht="22.8" customHeight="1">
      <c r="A290" s="12"/>
      <c r="B290" s="210"/>
      <c r="C290" s="211"/>
      <c r="D290" s="212" t="s">
        <v>75</v>
      </c>
      <c r="E290" s="224" t="s">
        <v>346</v>
      </c>
      <c r="F290" s="224" t="s">
        <v>347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SUM(P291:P292)</f>
        <v>0</v>
      </c>
      <c r="Q290" s="218"/>
      <c r="R290" s="219">
        <f>SUM(R291:R292)</f>
        <v>0</v>
      </c>
      <c r="S290" s="218"/>
      <c r="T290" s="220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83</v>
      </c>
      <c r="AT290" s="222" t="s">
        <v>75</v>
      </c>
      <c r="AU290" s="222" t="s">
        <v>83</v>
      </c>
      <c r="AY290" s="221" t="s">
        <v>127</v>
      </c>
      <c r="BK290" s="223">
        <f>SUM(BK291:BK292)</f>
        <v>0</v>
      </c>
    </row>
    <row r="291" s="2" customFormat="1" ht="16.5" customHeight="1">
      <c r="A291" s="38"/>
      <c r="B291" s="39"/>
      <c r="C291" s="226" t="s">
        <v>348</v>
      </c>
      <c r="D291" s="226" t="s">
        <v>129</v>
      </c>
      <c r="E291" s="227" t="s">
        <v>349</v>
      </c>
      <c r="F291" s="228" t="s">
        <v>350</v>
      </c>
      <c r="G291" s="229" t="s">
        <v>224</v>
      </c>
      <c r="H291" s="230">
        <v>0.035999999999999997</v>
      </c>
      <c r="I291" s="231"/>
      <c r="J291" s="232">
        <f>ROUND(I291*H291,2)</f>
        <v>0</v>
      </c>
      <c r="K291" s="228" t="s">
        <v>133</v>
      </c>
      <c r="L291" s="44"/>
      <c r="M291" s="233" t="s">
        <v>1</v>
      </c>
      <c r="N291" s="234" t="s">
        <v>41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134</v>
      </c>
      <c r="AT291" s="237" t="s">
        <v>129</v>
      </c>
      <c r="AU291" s="237" t="s">
        <v>85</v>
      </c>
      <c r="AY291" s="17" t="s">
        <v>127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83</v>
      </c>
      <c r="BK291" s="238">
        <f>ROUND(I291*H291,2)</f>
        <v>0</v>
      </c>
      <c r="BL291" s="17" t="s">
        <v>134</v>
      </c>
      <c r="BM291" s="237" t="s">
        <v>351</v>
      </c>
    </row>
    <row r="292" s="2" customFormat="1" ht="21.75" customHeight="1">
      <c r="A292" s="38"/>
      <c r="B292" s="39"/>
      <c r="C292" s="226" t="s">
        <v>352</v>
      </c>
      <c r="D292" s="226" t="s">
        <v>129</v>
      </c>
      <c r="E292" s="227" t="s">
        <v>353</v>
      </c>
      <c r="F292" s="228" t="s">
        <v>354</v>
      </c>
      <c r="G292" s="229" t="s">
        <v>224</v>
      </c>
      <c r="H292" s="230">
        <v>0.035999999999999997</v>
      </c>
      <c r="I292" s="231"/>
      <c r="J292" s="232">
        <f>ROUND(I292*H292,2)</f>
        <v>0</v>
      </c>
      <c r="K292" s="228" t="s">
        <v>133</v>
      </c>
      <c r="L292" s="44"/>
      <c r="M292" s="272" t="s">
        <v>1</v>
      </c>
      <c r="N292" s="273" t="s">
        <v>41</v>
      </c>
      <c r="O292" s="274"/>
      <c r="P292" s="275">
        <f>O292*H292</f>
        <v>0</v>
      </c>
      <c r="Q292" s="275">
        <v>0</v>
      </c>
      <c r="R292" s="275">
        <f>Q292*H292</f>
        <v>0</v>
      </c>
      <c r="S292" s="275">
        <v>0</v>
      </c>
      <c r="T292" s="27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134</v>
      </c>
      <c r="AT292" s="237" t="s">
        <v>129</v>
      </c>
      <c r="AU292" s="237" t="s">
        <v>85</v>
      </c>
      <c r="AY292" s="17" t="s">
        <v>127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134</v>
      </c>
      <c r="BM292" s="237" t="s">
        <v>355</v>
      </c>
    </row>
    <row r="293" s="2" customFormat="1" ht="6.96" customHeight="1">
      <c r="A293" s="38"/>
      <c r="B293" s="66"/>
      <c r="C293" s="67"/>
      <c r="D293" s="67"/>
      <c r="E293" s="67"/>
      <c r="F293" s="67"/>
      <c r="G293" s="67"/>
      <c r="H293" s="67"/>
      <c r="I293" s="67"/>
      <c r="J293" s="67"/>
      <c r="K293" s="67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AkM/xg9RdWmjhqmhNL9Z0a1HnoMw8skXS9ujOHpq22buVE1oeTlTBIXWxv32KaJ3uRNSdaEZ6q1bZFEQrHhaIw==" hashValue="DhlVUktWh0bWzxXImZo2CqrOYB45UdL4jvds0F7t6mmdqSD1l+HZPsaNR/qQX/K7qvh5kVGl3jKwqCrhR1v+Pg==" algorithmName="SHA-512" password="CC35"/>
  <autoFilter ref="C124:K2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Kostelec nad Orlicí, ul.Proškova, úprava parkovacích ploch před čp.1371-1373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356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17. 1. 2025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ROUND((SUM(BE128:BE522)),  2)</f>
        <v>0</v>
      </c>
      <c r="G35" s="38"/>
      <c r="H35" s="38"/>
      <c r="I35" s="164">
        <v>0.20999999999999999</v>
      </c>
      <c r="J35" s="163">
        <f>ROUND(((SUM(BE128:BE522))*I35),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ROUND((SUM(BF128:BF522)),  2)</f>
        <v>0</v>
      </c>
      <c r="G36" s="38"/>
      <c r="H36" s="38"/>
      <c r="I36" s="164">
        <v>0.12</v>
      </c>
      <c r="J36" s="163">
        <f>ROUND(((SUM(BF128:BF522))*I36),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ROUND((SUM(BG128:BG522)),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ROUND((SUM(BH128:BH522)),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ROUND((SUM(BI128:BI522)),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Kostelec nad Orlicí, ul.Proškova, úprava parkovacích ploch před čp.1371-1373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Kostelec nad Orlicí</v>
      </c>
      <c r="G91" s="40"/>
      <c r="H91" s="40"/>
      <c r="I91" s="32" t="s">
        <v>22</v>
      </c>
      <c r="J91" s="79" t="str">
        <f>IF(J14="","",J14)</f>
        <v>17. 1. 2025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357</v>
      </c>
      <c r="E101" s="196"/>
      <c r="F101" s="196"/>
      <c r="G101" s="196"/>
      <c r="H101" s="196"/>
      <c r="I101" s="196"/>
      <c r="J101" s="197">
        <f>J239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109</v>
      </c>
      <c r="E102" s="196"/>
      <c r="F102" s="196"/>
      <c r="G102" s="196"/>
      <c r="H102" s="196"/>
      <c r="I102" s="196"/>
      <c r="J102" s="197">
        <f>J380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111</v>
      </c>
      <c r="E103" s="196"/>
      <c r="F103" s="196"/>
      <c r="G103" s="196"/>
      <c r="H103" s="196"/>
      <c r="I103" s="196"/>
      <c r="J103" s="197">
        <f>J509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358</v>
      </c>
      <c r="E104" s="191"/>
      <c r="F104" s="191"/>
      <c r="G104" s="191"/>
      <c r="H104" s="191"/>
      <c r="I104" s="191"/>
      <c r="J104" s="192">
        <f>J512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359</v>
      </c>
      <c r="E105" s="191"/>
      <c r="F105" s="191"/>
      <c r="G105" s="191"/>
      <c r="H105" s="191"/>
      <c r="I105" s="191"/>
      <c r="J105" s="192">
        <f>J513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360</v>
      </c>
      <c r="E106" s="196"/>
      <c r="F106" s="196"/>
      <c r="G106" s="196"/>
      <c r="H106" s="196"/>
      <c r="I106" s="196"/>
      <c r="J106" s="197">
        <f>J514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Kostelec nad Orlicí, ul.Proškova, úprava parkovacích ploch před čp.1371-1373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98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99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b - návrh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Kostelec nad Orlicí</v>
      </c>
      <c r="G122" s="40"/>
      <c r="H122" s="40"/>
      <c r="I122" s="32" t="s">
        <v>22</v>
      </c>
      <c r="J122" s="79" t="str">
        <f>IF(J14="","",J14)</f>
        <v>17. 1. 2025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30</v>
      </c>
      <c r="J124" s="36" t="str">
        <f>E23</f>
        <v>VIAPROJEKT s.r.o. HK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IF(E20="","",E20)</f>
        <v>Vyplň údaj</v>
      </c>
      <c r="G125" s="40"/>
      <c r="H125" s="40"/>
      <c r="I125" s="32" t="s">
        <v>33</v>
      </c>
      <c r="J125" s="36" t="str">
        <f>E26</f>
        <v>B.Burešová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113</v>
      </c>
      <c r="D127" s="202" t="s">
        <v>61</v>
      </c>
      <c r="E127" s="202" t="s">
        <v>57</v>
      </c>
      <c r="F127" s="202" t="s">
        <v>58</v>
      </c>
      <c r="G127" s="202" t="s">
        <v>114</v>
      </c>
      <c r="H127" s="202" t="s">
        <v>115</v>
      </c>
      <c r="I127" s="202" t="s">
        <v>116</v>
      </c>
      <c r="J127" s="202" t="s">
        <v>104</v>
      </c>
      <c r="K127" s="203" t="s">
        <v>117</v>
      </c>
      <c r="L127" s="204"/>
      <c r="M127" s="100" t="s">
        <v>1</v>
      </c>
      <c r="N127" s="101" t="s">
        <v>40</v>
      </c>
      <c r="O127" s="101" t="s">
        <v>118</v>
      </c>
      <c r="P127" s="101" t="s">
        <v>119</v>
      </c>
      <c r="Q127" s="101" t="s">
        <v>120</v>
      </c>
      <c r="R127" s="101" t="s">
        <v>121</v>
      </c>
      <c r="S127" s="101" t="s">
        <v>122</v>
      </c>
      <c r="T127" s="102" t="s">
        <v>123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124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P129+P512+P513</f>
        <v>0</v>
      </c>
      <c r="Q128" s="104"/>
      <c r="R128" s="207">
        <f>R129+R512+R513</f>
        <v>164.69769600000001</v>
      </c>
      <c r="S128" s="104"/>
      <c r="T128" s="208">
        <f>T129+T512+T513</f>
        <v>5.84375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106</v>
      </c>
      <c r="BK128" s="209">
        <f>BK129+BK512+BK513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125</v>
      </c>
      <c r="F129" s="213" t="s">
        <v>126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P130+P239+P380+P509</f>
        <v>0</v>
      </c>
      <c r="Q129" s="218"/>
      <c r="R129" s="219">
        <f>R130+R239+R380+R509</f>
        <v>163.457696</v>
      </c>
      <c r="S129" s="218"/>
      <c r="T129" s="220">
        <f>T130+T239+T380+T509</f>
        <v>5.84375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127</v>
      </c>
      <c r="BK129" s="223">
        <f>BK130+BK239+BK380+BK509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83</v>
      </c>
      <c r="F130" s="224" t="s">
        <v>128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SUM(P131:P238)</f>
        <v>0</v>
      </c>
      <c r="Q130" s="218"/>
      <c r="R130" s="219">
        <f>SUM(R131:R238)</f>
        <v>13.731726</v>
      </c>
      <c r="S130" s="218"/>
      <c r="T130" s="220">
        <f>SUM(T131:T238)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83</v>
      </c>
      <c r="AY130" s="221" t="s">
        <v>127</v>
      </c>
      <c r="BK130" s="223">
        <f>SUM(BK131:BK238)</f>
        <v>0</v>
      </c>
    </row>
    <row r="131" s="2" customFormat="1" ht="21.75" customHeight="1">
      <c r="A131" s="38"/>
      <c r="B131" s="39"/>
      <c r="C131" s="226" t="s">
        <v>83</v>
      </c>
      <c r="D131" s="226" t="s">
        <v>129</v>
      </c>
      <c r="E131" s="227" t="s">
        <v>361</v>
      </c>
      <c r="F131" s="228" t="s">
        <v>362</v>
      </c>
      <c r="G131" s="229" t="s">
        <v>199</v>
      </c>
      <c r="H131" s="230">
        <v>337</v>
      </c>
      <c r="I131" s="231"/>
      <c r="J131" s="232">
        <f>ROUND(I131*H131,2)</f>
        <v>0</v>
      </c>
      <c r="K131" s="228" t="s">
        <v>133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134</v>
      </c>
      <c r="AT131" s="237" t="s">
        <v>129</v>
      </c>
      <c r="AU131" s="237" t="s">
        <v>85</v>
      </c>
      <c r="AY131" s="17" t="s">
        <v>127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134</v>
      </c>
      <c r="BM131" s="237" t="s">
        <v>363</v>
      </c>
    </row>
    <row r="132" s="13" customFormat="1">
      <c r="A132" s="13"/>
      <c r="B132" s="239"/>
      <c r="C132" s="240"/>
      <c r="D132" s="241" t="s">
        <v>136</v>
      </c>
      <c r="E132" s="242" t="s">
        <v>1</v>
      </c>
      <c r="F132" s="243" t="s">
        <v>364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136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127</v>
      </c>
    </row>
    <row r="133" s="14" customFormat="1">
      <c r="A133" s="14"/>
      <c r="B133" s="250"/>
      <c r="C133" s="251"/>
      <c r="D133" s="241" t="s">
        <v>136</v>
      </c>
      <c r="E133" s="252" t="s">
        <v>1</v>
      </c>
      <c r="F133" s="253" t="s">
        <v>365</v>
      </c>
      <c r="G133" s="251"/>
      <c r="H133" s="254">
        <v>337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136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127</v>
      </c>
    </row>
    <row r="134" s="15" customFormat="1">
      <c r="A134" s="15"/>
      <c r="B134" s="261"/>
      <c r="C134" s="262"/>
      <c r="D134" s="241" t="s">
        <v>136</v>
      </c>
      <c r="E134" s="263" t="s">
        <v>1</v>
      </c>
      <c r="F134" s="264" t="s">
        <v>139</v>
      </c>
      <c r="G134" s="262"/>
      <c r="H134" s="265">
        <v>337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136</v>
      </c>
      <c r="AU134" s="271" t="s">
        <v>85</v>
      </c>
      <c r="AV134" s="15" t="s">
        <v>134</v>
      </c>
      <c r="AW134" s="15" t="s">
        <v>32</v>
      </c>
      <c r="AX134" s="15" t="s">
        <v>83</v>
      </c>
      <c r="AY134" s="271" t="s">
        <v>127</v>
      </c>
    </row>
    <row r="135" s="2" customFormat="1" ht="21.75" customHeight="1">
      <c r="A135" s="38"/>
      <c r="B135" s="39"/>
      <c r="C135" s="226" t="s">
        <v>85</v>
      </c>
      <c r="D135" s="226" t="s">
        <v>129</v>
      </c>
      <c r="E135" s="227" t="s">
        <v>366</v>
      </c>
      <c r="F135" s="228" t="s">
        <v>367</v>
      </c>
      <c r="G135" s="229" t="s">
        <v>199</v>
      </c>
      <c r="H135" s="230">
        <v>1</v>
      </c>
      <c r="I135" s="231"/>
      <c r="J135" s="232">
        <f>ROUND(I135*H135,2)</f>
        <v>0</v>
      </c>
      <c r="K135" s="228" t="s">
        <v>133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134</v>
      </c>
      <c r="AT135" s="237" t="s">
        <v>129</v>
      </c>
      <c r="AU135" s="237" t="s">
        <v>85</v>
      </c>
      <c r="AY135" s="17" t="s">
        <v>127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134</v>
      </c>
      <c r="BM135" s="237" t="s">
        <v>368</v>
      </c>
    </row>
    <row r="136" s="13" customFormat="1">
      <c r="A136" s="13"/>
      <c r="B136" s="239"/>
      <c r="C136" s="240"/>
      <c r="D136" s="241" t="s">
        <v>136</v>
      </c>
      <c r="E136" s="242" t="s">
        <v>1</v>
      </c>
      <c r="F136" s="243" t="s">
        <v>369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136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127</v>
      </c>
    </row>
    <row r="137" s="14" customFormat="1">
      <c r="A137" s="14"/>
      <c r="B137" s="250"/>
      <c r="C137" s="251"/>
      <c r="D137" s="241" t="s">
        <v>136</v>
      </c>
      <c r="E137" s="252" t="s">
        <v>1</v>
      </c>
      <c r="F137" s="253" t="s">
        <v>83</v>
      </c>
      <c r="G137" s="251"/>
      <c r="H137" s="254">
        <v>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136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127</v>
      </c>
    </row>
    <row r="138" s="15" customFormat="1">
      <c r="A138" s="15"/>
      <c r="B138" s="261"/>
      <c r="C138" s="262"/>
      <c r="D138" s="241" t="s">
        <v>136</v>
      </c>
      <c r="E138" s="263" t="s">
        <v>1</v>
      </c>
      <c r="F138" s="264" t="s">
        <v>139</v>
      </c>
      <c r="G138" s="262"/>
      <c r="H138" s="265">
        <v>1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136</v>
      </c>
      <c r="AU138" s="271" t="s">
        <v>85</v>
      </c>
      <c r="AV138" s="15" t="s">
        <v>134</v>
      </c>
      <c r="AW138" s="15" t="s">
        <v>32</v>
      </c>
      <c r="AX138" s="15" t="s">
        <v>83</v>
      </c>
      <c r="AY138" s="271" t="s">
        <v>127</v>
      </c>
    </row>
    <row r="139" s="2" customFormat="1" ht="21.75" customHeight="1">
      <c r="A139" s="38"/>
      <c r="B139" s="39"/>
      <c r="C139" s="226" t="s">
        <v>145</v>
      </c>
      <c r="D139" s="226" t="s">
        <v>129</v>
      </c>
      <c r="E139" s="227" t="s">
        <v>370</v>
      </c>
      <c r="F139" s="228" t="s">
        <v>371</v>
      </c>
      <c r="G139" s="229" t="s">
        <v>199</v>
      </c>
      <c r="H139" s="230">
        <v>40</v>
      </c>
      <c r="I139" s="231"/>
      <c r="J139" s="232">
        <f>ROUND(I139*H139,2)</f>
        <v>0</v>
      </c>
      <c r="K139" s="228" t="s">
        <v>133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134</v>
      </c>
      <c r="AT139" s="237" t="s">
        <v>129</v>
      </c>
      <c r="AU139" s="237" t="s">
        <v>85</v>
      </c>
      <c r="AY139" s="17" t="s">
        <v>127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134</v>
      </c>
      <c r="BM139" s="237" t="s">
        <v>372</v>
      </c>
    </row>
    <row r="140" s="13" customFormat="1">
      <c r="A140" s="13"/>
      <c r="B140" s="239"/>
      <c r="C140" s="240"/>
      <c r="D140" s="241" t="s">
        <v>136</v>
      </c>
      <c r="E140" s="242" t="s">
        <v>1</v>
      </c>
      <c r="F140" s="243" t="s">
        <v>373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136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127</v>
      </c>
    </row>
    <row r="141" s="14" customFormat="1">
      <c r="A141" s="14"/>
      <c r="B141" s="250"/>
      <c r="C141" s="251"/>
      <c r="D141" s="241" t="s">
        <v>136</v>
      </c>
      <c r="E141" s="252" t="s">
        <v>1</v>
      </c>
      <c r="F141" s="253" t="s">
        <v>374</v>
      </c>
      <c r="G141" s="251"/>
      <c r="H141" s="254">
        <v>40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136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127</v>
      </c>
    </row>
    <row r="142" s="15" customFormat="1">
      <c r="A142" s="15"/>
      <c r="B142" s="261"/>
      <c r="C142" s="262"/>
      <c r="D142" s="241" t="s">
        <v>136</v>
      </c>
      <c r="E142" s="263" t="s">
        <v>1</v>
      </c>
      <c r="F142" s="264" t="s">
        <v>139</v>
      </c>
      <c r="G142" s="262"/>
      <c r="H142" s="265">
        <v>40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136</v>
      </c>
      <c r="AU142" s="271" t="s">
        <v>85</v>
      </c>
      <c r="AV142" s="15" t="s">
        <v>134</v>
      </c>
      <c r="AW142" s="15" t="s">
        <v>32</v>
      </c>
      <c r="AX142" s="15" t="s">
        <v>83</v>
      </c>
      <c r="AY142" s="271" t="s">
        <v>127</v>
      </c>
    </row>
    <row r="143" s="2" customFormat="1" ht="16.5" customHeight="1">
      <c r="A143" s="38"/>
      <c r="B143" s="39"/>
      <c r="C143" s="226" t="s">
        <v>134</v>
      </c>
      <c r="D143" s="226" t="s">
        <v>129</v>
      </c>
      <c r="E143" s="227" t="s">
        <v>375</v>
      </c>
      <c r="F143" s="228" t="s">
        <v>376</v>
      </c>
      <c r="G143" s="229" t="s">
        <v>199</v>
      </c>
      <c r="H143" s="230">
        <v>33.700000000000003</v>
      </c>
      <c r="I143" s="231"/>
      <c r="J143" s="232">
        <f>ROUND(I143*H143,2)</f>
        <v>0</v>
      </c>
      <c r="K143" s="228" t="s">
        <v>133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134</v>
      </c>
      <c r="AT143" s="237" t="s">
        <v>129</v>
      </c>
      <c r="AU143" s="237" t="s">
        <v>85</v>
      </c>
      <c r="AY143" s="17" t="s">
        <v>127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134</v>
      </c>
      <c r="BM143" s="237" t="s">
        <v>377</v>
      </c>
    </row>
    <row r="144" s="13" customFormat="1">
      <c r="A144" s="13"/>
      <c r="B144" s="239"/>
      <c r="C144" s="240"/>
      <c r="D144" s="241" t="s">
        <v>136</v>
      </c>
      <c r="E144" s="242" t="s">
        <v>1</v>
      </c>
      <c r="F144" s="243" t="s">
        <v>378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136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127</v>
      </c>
    </row>
    <row r="145" s="14" customFormat="1">
      <c r="A145" s="14"/>
      <c r="B145" s="250"/>
      <c r="C145" s="251"/>
      <c r="D145" s="241" t="s">
        <v>136</v>
      </c>
      <c r="E145" s="252" t="s">
        <v>1</v>
      </c>
      <c r="F145" s="253" t="s">
        <v>379</v>
      </c>
      <c r="G145" s="251"/>
      <c r="H145" s="254">
        <v>33.700000000000003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136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127</v>
      </c>
    </row>
    <row r="146" s="15" customFormat="1">
      <c r="A146" s="15"/>
      <c r="B146" s="261"/>
      <c r="C146" s="262"/>
      <c r="D146" s="241" t="s">
        <v>136</v>
      </c>
      <c r="E146" s="263" t="s">
        <v>1</v>
      </c>
      <c r="F146" s="264" t="s">
        <v>139</v>
      </c>
      <c r="G146" s="262"/>
      <c r="H146" s="265">
        <v>33.700000000000003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136</v>
      </c>
      <c r="AU146" s="271" t="s">
        <v>85</v>
      </c>
      <c r="AV146" s="15" t="s">
        <v>134</v>
      </c>
      <c r="AW146" s="15" t="s">
        <v>32</v>
      </c>
      <c r="AX146" s="15" t="s">
        <v>83</v>
      </c>
      <c r="AY146" s="271" t="s">
        <v>127</v>
      </c>
    </row>
    <row r="147" s="2" customFormat="1" ht="16.5" customHeight="1">
      <c r="A147" s="38"/>
      <c r="B147" s="39"/>
      <c r="C147" s="226" t="s">
        <v>155</v>
      </c>
      <c r="D147" s="226" t="s">
        <v>129</v>
      </c>
      <c r="E147" s="227" t="s">
        <v>375</v>
      </c>
      <c r="F147" s="228" t="s">
        <v>376</v>
      </c>
      <c r="G147" s="229" t="s">
        <v>199</v>
      </c>
      <c r="H147" s="230">
        <v>1</v>
      </c>
      <c r="I147" s="231"/>
      <c r="J147" s="232">
        <f>ROUND(I147*H147,2)</f>
        <v>0</v>
      </c>
      <c r="K147" s="228" t="s">
        <v>133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134</v>
      </c>
      <c r="AT147" s="237" t="s">
        <v>129</v>
      </c>
      <c r="AU147" s="237" t="s">
        <v>85</v>
      </c>
      <c r="AY147" s="17" t="s">
        <v>127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134</v>
      </c>
      <c r="BM147" s="237" t="s">
        <v>380</v>
      </c>
    </row>
    <row r="148" s="13" customFormat="1">
      <c r="A148" s="13"/>
      <c r="B148" s="239"/>
      <c r="C148" s="240"/>
      <c r="D148" s="241" t="s">
        <v>136</v>
      </c>
      <c r="E148" s="242" t="s">
        <v>1</v>
      </c>
      <c r="F148" s="243" t="s">
        <v>369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136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127</v>
      </c>
    </row>
    <row r="149" s="14" customFormat="1">
      <c r="A149" s="14"/>
      <c r="B149" s="250"/>
      <c r="C149" s="251"/>
      <c r="D149" s="241" t="s">
        <v>136</v>
      </c>
      <c r="E149" s="252" t="s">
        <v>1</v>
      </c>
      <c r="F149" s="253" t="s">
        <v>83</v>
      </c>
      <c r="G149" s="251"/>
      <c r="H149" s="254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136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127</v>
      </c>
    </row>
    <row r="150" s="15" customFormat="1">
      <c r="A150" s="15"/>
      <c r="B150" s="261"/>
      <c r="C150" s="262"/>
      <c r="D150" s="241" t="s">
        <v>136</v>
      </c>
      <c r="E150" s="263" t="s">
        <v>1</v>
      </c>
      <c r="F150" s="264" t="s">
        <v>139</v>
      </c>
      <c r="G150" s="262"/>
      <c r="H150" s="265">
        <v>1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136</v>
      </c>
      <c r="AU150" s="271" t="s">
        <v>85</v>
      </c>
      <c r="AV150" s="15" t="s">
        <v>134</v>
      </c>
      <c r="AW150" s="15" t="s">
        <v>32</v>
      </c>
      <c r="AX150" s="15" t="s">
        <v>83</v>
      </c>
      <c r="AY150" s="271" t="s">
        <v>127</v>
      </c>
    </row>
    <row r="151" s="2" customFormat="1" ht="16.5" customHeight="1">
      <c r="A151" s="38"/>
      <c r="B151" s="39"/>
      <c r="C151" s="226" t="s">
        <v>159</v>
      </c>
      <c r="D151" s="226" t="s">
        <v>129</v>
      </c>
      <c r="E151" s="227" t="s">
        <v>375</v>
      </c>
      <c r="F151" s="228" t="s">
        <v>376</v>
      </c>
      <c r="G151" s="229" t="s">
        <v>199</v>
      </c>
      <c r="H151" s="230">
        <v>40</v>
      </c>
      <c r="I151" s="231"/>
      <c r="J151" s="232">
        <f>ROUND(I151*H151,2)</f>
        <v>0</v>
      </c>
      <c r="K151" s="228" t="s">
        <v>133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134</v>
      </c>
      <c r="AT151" s="237" t="s">
        <v>129</v>
      </c>
      <c r="AU151" s="237" t="s">
        <v>85</v>
      </c>
      <c r="AY151" s="17" t="s">
        <v>127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134</v>
      </c>
      <c r="BM151" s="237" t="s">
        <v>381</v>
      </c>
    </row>
    <row r="152" s="13" customFormat="1">
      <c r="A152" s="13"/>
      <c r="B152" s="239"/>
      <c r="C152" s="240"/>
      <c r="D152" s="241" t="s">
        <v>136</v>
      </c>
      <c r="E152" s="242" t="s">
        <v>1</v>
      </c>
      <c r="F152" s="243" t="s">
        <v>382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127</v>
      </c>
    </row>
    <row r="153" s="14" customFormat="1">
      <c r="A153" s="14"/>
      <c r="B153" s="250"/>
      <c r="C153" s="251"/>
      <c r="D153" s="241" t="s">
        <v>136</v>
      </c>
      <c r="E153" s="252" t="s">
        <v>1</v>
      </c>
      <c r="F153" s="253" t="s">
        <v>374</v>
      </c>
      <c r="G153" s="251"/>
      <c r="H153" s="254">
        <v>40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136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127</v>
      </c>
    </row>
    <row r="154" s="15" customFormat="1">
      <c r="A154" s="15"/>
      <c r="B154" s="261"/>
      <c r="C154" s="262"/>
      <c r="D154" s="241" t="s">
        <v>136</v>
      </c>
      <c r="E154" s="263" t="s">
        <v>1</v>
      </c>
      <c r="F154" s="264" t="s">
        <v>139</v>
      </c>
      <c r="G154" s="262"/>
      <c r="H154" s="265">
        <v>40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136</v>
      </c>
      <c r="AU154" s="271" t="s">
        <v>85</v>
      </c>
      <c r="AV154" s="15" t="s">
        <v>134</v>
      </c>
      <c r="AW154" s="15" t="s">
        <v>32</v>
      </c>
      <c r="AX154" s="15" t="s">
        <v>83</v>
      </c>
      <c r="AY154" s="271" t="s">
        <v>127</v>
      </c>
    </row>
    <row r="155" s="2" customFormat="1" ht="21.75" customHeight="1">
      <c r="A155" s="38"/>
      <c r="B155" s="39"/>
      <c r="C155" s="226" t="s">
        <v>164</v>
      </c>
      <c r="D155" s="226" t="s">
        <v>129</v>
      </c>
      <c r="E155" s="227" t="s">
        <v>197</v>
      </c>
      <c r="F155" s="228" t="s">
        <v>198</v>
      </c>
      <c r="G155" s="229" t="s">
        <v>199</v>
      </c>
      <c r="H155" s="230">
        <v>16.199999999999999</v>
      </c>
      <c r="I155" s="231"/>
      <c r="J155" s="232">
        <f>ROUND(I155*H155,2)</f>
        <v>0</v>
      </c>
      <c r="K155" s="228" t="s">
        <v>133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134</v>
      </c>
      <c r="AT155" s="237" t="s">
        <v>129</v>
      </c>
      <c r="AU155" s="237" t="s">
        <v>85</v>
      </c>
      <c r="AY155" s="17" t="s">
        <v>127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134</v>
      </c>
      <c r="BM155" s="237" t="s">
        <v>383</v>
      </c>
    </row>
    <row r="156" s="13" customFormat="1">
      <c r="A156" s="13"/>
      <c r="B156" s="239"/>
      <c r="C156" s="240"/>
      <c r="D156" s="241" t="s">
        <v>136</v>
      </c>
      <c r="E156" s="242" t="s">
        <v>1</v>
      </c>
      <c r="F156" s="243" t="s">
        <v>384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136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127</v>
      </c>
    </row>
    <row r="157" s="14" customFormat="1">
      <c r="A157" s="14"/>
      <c r="B157" s="250"/>
      <c r="C157" s="251"/>
      <c r="D157" s="241" t="s">
        <v>136</v>
      </c>
      <c r="E157" s="252" t="s">
        <v>1</v>
      </c>
      <c r="F157" s="253" t="s">
        <v>202</v>
      </c>
      <c r="G157" s="251"/>
      <c r="H157" s="254">
        <v>16.199999999999999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136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127</v>
      </c>
    </row>
    <row r="158" s="15" customFormat="1">
      <c r="A158" s="15"/>
      <c r="B158" s="261"/>
      <c r="C158" s="262"/>
      <c r="D158" s="241" t="s">
        <v>136</v>
      </c>
      <c r="E158" s="263" t="s">
        <v>1</v>
      </c>
      <c r="F158" s="264" t="s">
        <v>139</v>
      </c>
      <c r="G158" s="262"/>
      <c r="H158" s="265">
        <v>16.199999999999999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136</v>
      </c>
      <c r="AU158" s="271" t="s">
        <v>85</v>
      </c>
      <c r="AV158" s="15" t="s">
        <v>134</v>
      </c>
      <c r="AW158" s="15" t="s">
        <v>32</v>
      </c>
      <c r="AX158" s="15" t="s">
        <v>83</v>
      </c>
      <c r="AY158" s="271" t="s">
        <v>127</v>
      </c>
    </row>
    <row r="159" s="2" customFormat="1" ht="21.75" customHeight="1">
      <c r="A159" s="38"/>
      <c r="B159" s="39"/>
      <c r="C159" s="226" t="s">
        <v>169</v>
      </c>
      <c r="D159" s="226" t="s">
        <v>129</v>
      </c>
      <c r="E159" s="227" t="s">
        <v>204</v>
      </c>
      <c r="F159" s="228" t="s">
        <v>205</v>
      </c>
      <c r="G159" s="229" t="s">
        <v>199</v>
      </c>
      <c r="H159" s="230">
        <v>8.4640000000000004</v>
      </c>
      <c r="I159" s="231"/>
      <c r="J159" s="232">
        <f>ROUND(I159*H159,2)</f>
        <v>0</v>
      </c>
      <c r="K159" s="228" t="s">
        <v>133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134</v>
      </c>
      <c r="AT159" s="237" t="s">
        <v>129</v>
      </c>
      <c r="AU159" s="237" t="s">
        <v>85</v>
      </c>
      <c r="AY159" s="17" t="s">
        <v>127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134</v>
      </c>
      <c r="BM159" s="237" t="s">
        <v>385</v>
      </c>
    </row>
    <row r="160" s="13" customFormat="1">
      <c r="A160" s="13"/>
      <c r="B160" s="239"/>
      <c r="C160" s="240"/>
      <c r="D160" s="241" t="s">
        <v>136</v>
      </c>
      <c r="E160" s="242" t="s">
        <v>1</v>
      </c>
      <c r="F160" s="243" t="s">
        <v>386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136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127</v>
      </c>
    </row>
    <row r="161" s="14" customFormat="1">
      <c r="A161" s="14"/>
      <c r="B161" s="250"/>
      <c r="C161" s="251"/>
      <c r="D161" s="241" t="s">
        <v>136</v>
      </c>
      <c r="E161" s="252" t="s">
        <v>1</v>
      </c>
      <c r="F161" s="253" t="s">
        <v>387</v>
      </c>
      <c r="G161" s="251"/>
      <c r="H161" s="254">
        <v>8.4640000000000004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136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127</v>
      </c>
    </row>
    <row r="162" s="15" customFormat="1">
      <c r="A162" s="15"/>
      <c r="B162" s="261"/>
      <c r="C162" s="262"/>
      <c r="D162" s="241" t="s">
        <v>136</v>
      </c>
      <c r="E162" s="263" t="s">
        <v>1</v>
      </c>
      <c r="F162" s="264" t="s">
        <v>139</v>
      </c>
      <c r="G162" s="262"/>
      <c r="H162" s="265">
        <v>8.4640000000000004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136</v>
      </c>
      <c r="AU162" s="271" t="s">
        <v>85</v>
      </c>
      <c r="AV162" s="15" t="s">
        <v>134</v>
      </c>
      <c r="AW162" s="15" t="s">
        <v>32</v>
      </c>
      <c r="AX162" s="15" t="s">
        <v>83</v>
      </c>
      <c r="AY162" s="271" t="s">
        <v>127</v>
      </c>
    </row>
    <row r="163" s="2" customFormat="1" ht="21.75" customHeight="1">
      <c r="A163" s="38"/>
      <c r="B163" s="39"/>
      <c r="C163" s="226" t="s">
        <v>173</v>
      </c>
      <c r="D163" s="226" t="s">
        <v>129</v>
      </c>
      <c r="E163" s="227" t="s">
        <v>204</v>
      </c>
      <c r="F163" s="228" t="s">
        <v>205</v>
      </c>
      <c r="G163" s="229" t="s">
        <v>199</v>
      </c>
      <c r="H163" s="230">
        <v>336</v>
      </c>
      <c r="I163" s="231"/>
      <c r="J163" s="232">
        <f>ROUND(I163*H163,2)</f>
        <v>0</v>
      </c>
      <c r="K163" s="228" t="s">
        <v>133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134</v>
      </c>
      <c r="AT163" s="237" t="s">
        <v>129</v>
      </c>
      <c r="AU163" s="237" t="s">
        <v>85</v>
      </c>
      <c r="AY163" s="17" t="s">
        <v>127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134</v>
      </c>
      <c r="BM163" s="237" t="s">
        <v>388</v>
      </c>
    </row>
    <row r="164" s="13" customFormat="1">
      <c r="A164" s="13"/>
      <c r="B164" s="239"/>
      <c r="C164" s="240"/>
      <c r="D164" s="241" t="s">
        <v>136</v>
      </c>
      <c r="E164" s="242" t="s">
        <v>1</v>
      </c>
      <c r="F164" s="243" t="s">
        <v>389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136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127</v>
      </c>
    </row>
    <row r="165" s="14" customFormat="1">
      <c r="A165" s="14"/>
      <c r="B165" s="250"/>
      <c r="C165" s="251"/>
      <c r="D165" s="241" t="s">
        <v>136</v>
      </c>
      <c r="E165" s="252" t="s">
        <v>1</v>
      </c>
      <c r="F165" s="253" t="s">
        <v>390</v>
      </c>
      <c r="G165" s="251"/>
      <c r="H165" s="254">
        <v>336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136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127</v>
      </c>
    </row>
    <row r="166" s="15" customFormat="1">
      <c r="A166" s="15"/>
      <c r="B166" s="261"/>
      <c r="C166" s="262"/>
      <c r="D166" s="241" t="s">
        <v>136</v>
      </c>
      <c r="E166" s="263" t="s">
        <v>1</v>
      </c>
      <c r="F166" s="264" t="s">
        <v>139</v>
      </c>
      <c r="G166" s="262"/>
      <c r="H166" s="265">
        <v>336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136</v>
      </c>
      <c r="AU166" s="271" t="s">
        <v>85</v>
      </c>
      <c r="AV166" s="15" t="s">
        <v>134</v>
      </c>
      <c r="AW166" s="15" t="s">
        <v>32</v>
      </c>
      <c r="AX166" s="15" t="s">
        <v>83</v>
      </c>
      <c r="AY166" s="271" t="s">
        <v>127</v>
      </c>
    </row>
    <row r="167" s="2" customFormat="1" ht="24.15" customHeight="1">
      <c r="A167" s="38"/>
      <c r="B167" s="39"/>
      <c r="C167" s="226" t="s">
        <v>150</v>
      </c>
      <c r="D167" s="226" t="s">
        <v>129</v>
      </c>
      <c r="E167" s="227" t="s">
        <v>210</v>
      </c>
      <c r="F167" s="228" t="s">
        <v>211</v>
      </c>
      <c r="G167" s="229" t="s">
        <v>199</v>
      </c>
      <c r="H167" s="230">
        <v>42.32</v>
      </c>
      <c r="I167" s="231"/>
      <c r="J167" s="232">
        <f>ROUND(I167*H167,2)</f>
        <v>0</v>
      </c>
      <c r="K167" s="228" t="s">
        <v>133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134</v>
      </c>
      <c r="AT167" s="237" t="s">
        <v>129</v>
      </c>
      <c r="AU167" s="237" t="s">
        <v>85</v>
      </c>
      <c r="AY167" s="17" t="s">
        <v>127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134</v>
      </c>
      <c r="BM167" s="237" t="s">
        <v>391</v>
      </c>
    </row>
    <row r="168" s="13" customFormat="1">
      <c r="A168" s="13"/>
      <c r="B168" s="239"/>
      <c r="C168" s="240"/>
      <c r="D168" s="241" t="s">
        <v>136</v>
      </c>
      <c r="E168" s="242" t="s">
        <v>1</v>
      </c>
      <c r="F168" s="243" t="s">
        <v>392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136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127</v>
      </c>
    </row>
    <row r="169" s="14" customFormat="1">
      <c r="A169" s="14"/>
      <c r="B169" s="250"/>
      <c r="C169" s="251"/>
      <c r="D169" s="241" t="s">
        <v>136</v>
      </c>
      <c r="E169" s="252" t="s">
        <v>1</v>
      </c>
      <c r="F169" s="253" t="s">
        <v>393</v>
      </c>
      <c r="G169" s="251"/>
      <c r="H169" s="254">
        <v>42.32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136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127</v>
      </c>
    </row>
    <row r="170" s="15" customFormat="1">
      <c r="A170" s="15"/>
      <c r="B170" s="261"/>
      <c r="C170" s="262"/>
      <c r="D170" s="241" t="s">
        <v>136</v>
      </c>
      <c r="E170" s="263" t="s">
        <v>1</v>
      </c>
      <c r="F170" s="264" t="s">
        <v>139</v>
      </c>
      <c r="G170" s="262"/>
      <c r="H170" s="265">
        <v>42.32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136</v>
      </c>
      <c r="AU170" s="271" t="s">
        <v>85</v>
      </c>
      <c r="AV170" s="15" t="s">
        <v>134</v>
      </c>
      <c r="AW170" s="15" t="s">
        <v>32</v>
      </c>
      <c r="AX170" s="15" t="s">
        <v>83</v>
      </c>
      <c r="AY170" s="271" t="s">
        <v>127</v>
      </c>
    </row>
    <row r="171" s="2" customFormat="1" ht="24.15" customHeight="1">
      <c r="A171" s="38"/>
      <c r="B171" s="39"/>
      <c r="C171" s="226" t="s">
        <v>185</v>
      </c>
      <c r="D171" s="226" t="s">
        <v>129</v>
      </c>
      <c r="E171" s="227" t="s">
        <v>210</v>
      </c>
      <c r="F171" s="228" t="s">
        <v>211</v>
      </c>
      <c r="G171" s="229" t="s">
        <v>199</v>
      </c>
      <c r="H171" s="230">
        <v>1680</v>
      </c>
      <c r="I171" s="231"/>
      <c r="J171" s="232">
        <f>ROUND(I171*H171,2)</f>
        <v>0</v>
      </c>
      <c r="K171" s="228" t="s">
        <v>133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134</v>
      </c>
      <c r="AT171" s="237" t="s">
        <v>129</v>
      </c>
      <c r="AU171" s="237" t="s">
        <v>85</v>
      </c>
      <c r="AY171" s="17" t="s">
        <v>127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134</v>
      </c>
      <c r="BM171" s="237" t="s">
        <v>394</v>
      </c>
    </row>
    <row r="172" s="13" customFormat="1">
      <c r="A172" s="13"/>
      <c r="B172" s="239"/>
      <c r="C172" s="240"/>
      <c r="D172" s="241" t="s">
        <v>136</v>
      </c>
      <c r="E172" s="242" t="s">
        <v>1</v>
      </c>
      <c r="F172" s="243" t="s">
        <v>395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127</v>
      </c>
    </row>
    <row r="173" s="14" customFormat="1">
      <c r="A173" s="14"/>
      <c r="B173" s="250"/>
      <c r="C173" s="251"/>
      <c r="D173" s="241" t="s">
        <v>136</v>
      </c>
      <c r="E173" s="252" t="s">
        <v>1</v>
      </c>
      <c r="F173" s="253" t="s">
        <v>396</v>
      </c>
      <c r="G173" s="251"/>
      <c r="H173" s="254">
        <v>1680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136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127</v>
      </c>
    </row>
    <row r="174" s="15" customFormat="1">
      <c r="A174" s="15"/>
      <c r="B174" s="261"/>
      <c r="C174" s="262"/>
      <c r="D174" s="241" t="s">
        <v>136</v>
      </c>
      <c r="E174" s="263" t="s">
        <v>1</v>
      </c>
      <c r="F174" s="264" t="s">
        <v>139</v>
      </c>
      <c r="G174" s="262"/>
      <c r="H174" s="265">
        <v>1680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136</v>
      </c>
      <c r="AU174" s="271" t="s">
        <v>85</v>
      </c>
      <c r="AV174" s="15" t="s">
        <v>134</v>
      </c>
      <c r="AW174" s="15" t="s">
        <v>32</v>
      </c>
      <c r="AX174" s="15" t="s">
        <v>83</v>
      </c>
      <c r="AY174" s="271" t="s">
        <v>127</v>
      </c>
    </row>
    <row r="175" s="2" customFormat="1" ht="16.5" customHeight="1">
      <c r="A175" s="38"/>
      <c r="B175" s="39"/>
      <c r="C175" s="226" t="s">
        <v>8</v>
      </c>
      <c r="D175" s="226" t="s">
        <v>129</v>
      </c>
      <c r="E175" s="227" t="s">
        <v>216</v>
      </c>
      <c r="F175" s="228" t="s">
        <v>217</v>
      </c>
      <c r="G175" s="229" t="s">
        <v>199</v>
      </c>
      <c r="H175" s="230">
        <v>16.199999999999999</v>
      </c>
      <c r="I175" s="231"/>
      <c r="J175" s="232">
        <f>ROUND(I175*H175,2)</f>
        <v>0</v>
      </c>
      <c r="K175" s="228" t="s">
        <v>133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134</v>
      </c>
      <c r="AT175" s="237" t="s">
        <v>129</v>
      </c>
      <c r="AU175" s="237" t="s">
        <v>85</v>
      </c>
      <c r="AY175" s="17" t="s">
        <v>127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134</v>
      </c>
      <c r="BM175" s="237" t="s">
        <v>397</v>
      </c>
    </row>
    <row r="176" s="13" customFormat="1">
      <c r="A176" s="13"/>
      <c r="B176" s="239"/>
      <c r="C176" s="240"/>
      <c r="D176" s="241" t="s">
        <v>136</v>
      </c>
      <c r="E176" s="242" t="s">
        <v>1</v>
      </c>
      <c r="F176" s="243" t="s">
        <v>398</v>
      </c>
      <c r="G176" s="240"/>
      <c r="H176" s="242" t="s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85</v>
      </c>
      <c r="AV176" s="13" t="s">
        <v>83</v>
      </c>
      <c r="AW176" s="13" t="s">
        <v>32</v>
      </c>
      <c r="AX176" s="13" t="s">
        <v>76</v>
      </c>
      <c r="AY176" s="249" t="s">
        <v>127</v>
      </c>
    </row>
    <row r="177" s="14" customFormat="1">
      <c r="A177" s="14"/>
      <c r="B177" s="250"/>
      <c r="C177" s="251"/>
      <c r="D177" s="241" t="s">
        <v>136</v>
      </c>
      <c r="E177" s="252" t="s">
        <v>1</v>
      </c>
      <c r="F177" s="253" t="s">
        <v>202</v>
      </c>
      <c r="G177" s="251"/>
      <c r="H177" s="254">
        <v>16.199999999999999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136</v>
      </c>
      <c r="AU177" s="260" t="s">
        <v>85</v>
      </c>
      <c r="AV177" s="14" t="s">
        <v>85</v>
      </c>
      <c r="AW177" s="14" t="s">
        <v>32</v>
      </c>
      <c r="AX177" s="14" t="s">
        <v>76</v>
      </c>
      <c r="AY177" s="260" t="s">
        <v>127</v>
      </c>
    </row>
    <row r="178" s="15" customFormat="1">
      <c r="A178" s="15"/>
      <c r="B178" s="261"/>
      <c r="C178" s="262"/>
      <c r="D178" s="241" t="s">
        <v>136</v>
      </c>
      <c r="E178" s="263" t="s">
        <v>1</v>
      </c>
      <c r="F178" s="264" t="s">
        <v>139</v>
      </c>
      <c r="G178" s="262"/>
      <c r="H178" s="265">
        <v>16.199999999999999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136</v>
      </c>
      <c r="AU178" s="271" t="s">
        <v>85</v>
      </c>
      <c r="AV178" s="15" t="s">
        <v>134</v>
      </c>
      <c r="AW178" s="15" t="s">
        <v>32</v>
      </c>
      <c r="AX178" s="15" t="s">
        <v>83</v>
      </c>
      <c r="AY178" s="271" t="s">
        <v>127</v>
      </c>
    </row>
    <row r="179" s="2" customFormat="1" ht="16.5" customHeight="1">
      <c r="A179" s="38"/>
      <c r="B179" s="39"/>
      <c r="C179" s="226" t="s">
        <v>196</v>
      </c>
      <c r="D179" s="226" t="s">
        <v>129</v>
      </c>
      <c r="E179" s="227" t="s">
        <v>399</v>
      </c>
      <c r="F179" s="228" t="s">
        <v>400</v>
      </c>
      <c r="G179" s="229" t="s">
        <v>199</v>
      </c>
      <c r="H179" s="230">
        <v>1</v>
      </c>
      <c r="I179" s="231"/>
      <c r="J179" s="232">
        <f>ROUND(I179*H179,2)</f>
        <v>0</v>
      </c>
      <c r="K179" s="228" t="s">
        <v>133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134</v>
      </c>
      <c r="AT179" s="237" t="s">
        <v>129</v>
      </c>
      <c r="AU179" s="237" t="s">
        <v>85</v>
      </c>
      <c r="AY179" s="17" t="s">
        <v>127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134</v>
      </c>
      <c r="BM179" s="237" t="s">
        <v>401</v>
      </c>
    </row>
    <row r="180" s="13" customFormat="1">
      <c r="A180" s="13"/>
      <c r="B180" s="239"/>
      <c r="C180" s="240"/>
      <c r="D180" s="241" t="s">
        <v>136</v>
      </c>
      <c r="E180" s="242" t="s">
        <v>1</v>
      </c>
      <c r="F180" s="243" t="s">
        <v>402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136</v>
      </c>
      <c r="AU180" s="249" t="s">
        <v>85</v>
      </c>
      <c r="AV180" s="13" t="s">
        <v>83</v>
      </c>
      <c r="AW180" s="13" t="s">
        <v>32</v>
      </c>
      <c r="AX180" s="13" t="s">
        <v>76</v>
      </c>
      <c r="AY180" s="249" t="s">
        <v>127</v>
      </c>
    </row>
    <row r="181" s="14" customFormat="1">
      <c r="A181" s="14"/>
      <c r="B181" s="250"/>
      <c r="C181" s="251"/>
      <c r="D181" s="241" t="s">
        <v>136</v>
      </c>
      <c r="E181" s="252" t="s">
        <v>1</v>
      </c>
      <c r="F181" s="253" t="s">
        <v>83</v>
      </c>
      <c r="G181" s="251"/>
      <c r="H181" s="254">
        <v>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136</v>
      </c>
      <c r="AU181" s="260" t="s">
        <v>85</v>
      </c>
      <c r="AV181" s="14" t="s">
        <v>85</v>
      </c>
      <c r="AW181" s="14" t="s">
        <v>32</v>
      </c>
      <c r="AX181" s="14" t="s">
        <v>76</v>
      </c>
      <c r="AY181" s="260" t="s">
        <v>127</v>
      </c>
    </row>
    <row r="182" s="15" customFormat="1">
      <c r="A182" s="15"/>
      <c r="B182" s="261"/>
      <c r="C182" s="262"/>
      <c r="D182" s="241" t="s">
        <v>136</v>
      </c>
      <c r="E182" s="263" t="s">
        <v>1</v>
      </c>
      <c r="F182" s="264" t="s">
        <v>139</v>
      </c>
      <c r="G182" s="262"/>
      <c r="H182" s="265">
        <v>1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136</v>
      </c>
      <c r="AU182" s="271" t="s">
        <v>85</v>
      </c>
      <c r="AV182" s="15" t="s">
        <v>134</v>
      </c>
      <c r="AW182" s="15" t="s">
        <v>32</v>
      </c>
      <c r="AX182" s="15" t="s">
        <v>83</v>
      </c>
      <c r="AY182" s="271" t="s">
        <v>127</v>
      </c>
    </row>
    <row r="183" s="2" customFormat="1" ht="16.5" customHeight="1">
      <c r="A183" s="38"/>
      <c r="B183" s="39"/>
      <c r="C183" s="226" t="s">
        <v>203</v>
      </c>
      <c r="D183" s="226" t="s">
        <v>129</v>
      </c>
      <c r="E183" s="227" t="s">
        <v>403</v>
      </c>
      <c r="F183" s="228" t="s">
        <v>315</v>
      </c>
      <c r="G183" s="229" t="s">
        <v>224</v>
      </c>
      <c r="H183" s="230">
        <v>181.44</v>
      </c>
      <c r="I183" s="231"/>
      <c r="J183" s="232">
        <f>ROUND(I183*H183,2)</f>
        <v>0</v>
      </c>
      <c r="K183" s="228" t="s">
        <v>133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134</v>
      </c>
      <c r="AT183" s="237" t="s">
        <v>129</v>
      </c>
      <c r="AU183" s="237" t="s">
        <v>85</v>
      </c>
      <c r="AY183" s="17" t="s">
        <v>127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134</v>
      </c>
      <c r="BM183" s="237" t="s">
        <v>404</v>
      </c>
    </row>
    <row r="184" s="13" customFormat="1">
      <c r="A184" s="13"/>
      <c r="B184" s="239"/>
      <c r="C184" s="240"/>
      <c r="D184" s="241" t="s">
        <v>136</v>
      </c>
      <c r="E184" s="242" t="s">
        <v>1</v>
      </c>
      <c r="F184" s="243" t="s">
        <v>405</v>
      </c>
      <c r="G184" s="240"/>
      <c r="H184" s="242" t="s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85</v>
      </c>
      <c r="AV184" s="13" t="s">
        <v>83</v>
      </c>
      <c r="AW184" s="13" t="s">
        <v>32</v>
      </c>
      <c r="AX184" s="13" t="s">
        <v>76</v>
      </c>
      <c r="AY184" s="249" t="s">
        <v>127</v>
      </c>
    </row>
    <row r="185" s="14" customFormat="1">
      <c r="A185" s="14"/>
      <c r="B185" s="250"/>
      <c r="C185" s="251"/>
      <c r="D185" s="241" t="s">
        <v>136</v>
      </c>
      <c r="E185" s="252" t="s">
        <v>1</v>
      </c>
      <c r="F185" s="253" t="s">
        <v>406</v>
      </c>
      <c r="G185" s="251"/>
      <c r="H185" s="254">
        <v>181.44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136</v>
      </c>
      <c r="AU185" s="260" t="s">
        <v>85</v>
      </c>
      <c r="AV185" s="14" t="s">
        <v>85</v>
      </c>
      <c r="AW185" s="14" t="s">
        <v>32</v>
      </c>
      <c r="AX185" s="14" t="s">
        <v>76</v>
      </c>
      <c r="AY185" s="260" t="s">
        <v>127</v>
      </c>
    </row>
    <row r="186" s="15" customFormat="1">
      <c r="A186" s="15"/>
      <c r="B186" s="261"/>
      <c r="C186" s="262"/>
      <c r="D186" s="241" t="s">
        <v>136</v>
      </c>
      <c r="E186" s="263" t="s">
        <v>1</v>
      </c>
      <c r="F186" s="264" t="s">
        <v>139</v>
      </c>
      <c r="G186" s="262"/>
      <c r="H186" s="265">
        <v>181.44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136</v>
      </c>
      <c r="AU186" s="271" t="s">
        <v>85</v>
      </c>
      <c r="AV186" s="15" t="s">
        <v>134</v>
      </c>
      <c r="AW186" s="15" t="s">
        <v>32</v>
      </c>
      <c r="AX186" s="15" t="s">
        <v>83</v>
      </c>
      <c r="AY186" s="271" t="s">
        <v>127</v>
      </c>
    </row>
    <row r="187" s="2" customFormat="1" ht="16.5" customHeight="1">
      <c r="A187" s="38"/>
      <c r="B187" s="39"/>
      <c r="C187" s="226" t="s">
        <v>209</v>
      </c>
      <c r="D187" s="226" t="s">
        <v>129</v>
      </c>
      <c r="E187" s="227" t="s">
        <v>403</v>
      </c>
      <c r="F187" s="228" t="s">
        <v>315</v>
      </c>
      <c r="G187" s="229" t="s">
        <v>224</v>
      </c>
      <c r="H187" s="230">
        <v>4.5709999999999997</v>
      </c>
      <c r="I187" s="231"/>
      <c r="J187" s="232">
        <f>ROUND(I187*H187,2)</f>
        <v>0</v>
      </c>
      <c r="K187" s="228" t="s">
        <v>133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134</v>
      </c>
      <c r="AT187" s="237" t="s">
        <v>129</v>
      </c>
      <c r="AU187" s="237" t="s">
        <v>85</v>
      </c>
      <c r="AY187" s="17" t="s">
        <v>127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134</v>
      </c>
      <c r="BM187" s="237" t="s">
        <v>407</v>
      </c>
    </row>
    <row r="188" s="13" customFormat="1">
      <c r="A188" s="13"/>
      <c r="B188" s="239"/>
      <c r="C188" s="240"/>
      <c r="D188" s="241" t="s">
        <v>136</v>
      </c>
      <c r="E188" s="242" t="s">
        <v>1</v>
      </c>
      <c r="F188" s="243" t="s">
        <v>408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136</v>
      </c>
      <c r="AU188" s="249" t="s">
        <v>85</v>
      </c>
      <c r="AV188" s="13" t="s">
        <v>83</v>
      </c>
      <c r="AW188" s="13" t="s">
        <v>32</v>
      </c>
      <c r="AX188" s="13" t="s">
        <v>76</v>
      </c>
      <c r="AY188" s="249" t="s">
        <v>127</v>
      </c>
    </row>
    <row r="189" s="14" customFormat="1">
      <c r="A189" s="14"/>
      <c r="B189" s="250"/>
      <c r="C189" s="251"/>
      <c r="D189" s="241" t="s">
        <v>136</v>
      </c>
      <c r="E189" s="252" t="s">
        <v>1</v>
      </c>
      <c r="F189" s="253" t="s">
        <v>409</v>
      </c>
      <c r="G189" s="251"/>
      <c r="H189" s="254">
        <v>4.5709999999999997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136</v>
      </c>
      <c r="AU189" s="260" t="s">
        <v>85</v>
      </c>
      <c r="AV189" s="14" t="s">
        <v>85</v>
      </c>
      <c r="AW189" s="14" t="s">
        <v>32</v>
      </c>
      <c r="AX189" s="14" t="s">
        <v>76</v>
      </c>
      <c r="AY189" s="260" t="s">
        <v>127</v>
      </c>
    </row>
    <row r="190" s="15" customFormat="1">
      <c r="A190" s="15"/>
      <c r="B190" s="261"/>
      <c r="C190" s="262"/>
      <c r="D190" s="241" t="s">
        <v>136</v>
      </c>
      <c r="E190" s="263" t="s">
        <v>1</v>
      </c>
      <c r="F190" s="264" t="s">
        <v>139</v>
      </c>
      <c r="G190" s="262"/>
      <c r="H190" s="265">
        <v>4.5709999999999997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136</v>
      </c>
      <c r="AU190" s="271" t="s">
        <v>85</v>
      </c>
      <c r="AV190" s="15" t="s">
        <v>134</v>
      </c>
      <c r="AW190" s="15" t="s">
        <v>32</v>
      </c>
      <c r="AX190" s="15" t="s">
        <v>83</v>
      </c>
      <c r="AY190" s="271" t="s">
        <v>127</v>
      </c>
    </row>
    <row r="191" s="2" customFormat="1" ht="16.5" customHeight="1">
      <c r="A191" s="38"/>
      <c r="B191" s="39"/>
      <c r="C191" s="226" t="s">
        <v>215</v>
      </c>
      <c r="D191" s="226" t="s">
        <v>129</v>
      </c>
      <c r="E191" s="227" t="s">
        <v>222</v>
      </c>
      <c r="F191" s="228" t="s">
        <v>223</v>
      </c>
      <c r="G191" s="229" t="s">
        <v>224</v>
      </c>
      <c r="H191" s="230">
        <v>423.36000000000001</v>
      </c>
      <c r="I191" s="231"/>
      <c r="J191" s="232">
        <f>ROUND(I191*H191,2)</f>
        <v>0</v>
      </c>
      <c r="K191" s="228" t="s">
        <v>133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134</v>
      </c>
      <c r="AT191" s="237" t="s">
        <v>129</v>
      </c>
      <c r="AU191" s="237" t="s">
        <v>85</v>
      </c>
      <c r="AY191" s="17" t="s">
        <v>127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134</v>
      </c>
      <c r="BM191" s="237" t="s">
        <v>410</v>
      </c>
    </row>
    <row r="192" s="13" customFormat="1">
      <c r="A192" s="13"/>
      <c r="B192" s="239"/>
      <c r="C192" s="240"/>
      <c r="D192" s="241" t="s">
        <v>136</v>
      </c>
      <c r="E192" s="242" t="s">
        <v>1</v>
      </c>
      <c r="F192" s="243" t="s">
        <v>411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136</v>
      </c>
      <c r="AU192" s="249" t="s">
        <v>85</v>
      </c>
      <c r="AV192" s="13" t="s">
        <v>83</v>
      </c>
      <c r="AW192" s="13" t="s">
        <v>32</v>
      </c>
      <c r="AX192" s="13" t="s">
        <v>76</v>
      </c>
      <c r="AY192" s="249" t="s">
        <v>127</v>
      </c>
    </row>
    <row r="193" s="14" customFormat="1">
      <c r="A193" s="14"/>
      <c r="B193" s="250"/>
      <c r="C193" s="251"/>
      <c r="D193" s="241" t="s">
        <v>136</v>
      </c>
      <c r="E193" s="252" t="s">
        <v>1</v>
      </c>
      <c r="F193" s="253" t="s">
        <v>412</v>
      </c>
      <c r="G193" s="251"/>
      <c r="H193" s="254">
        <v>423.36000000000001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136</v>
      </c>
      <c r="AU193" s="260" t="s">
        <v>85</v>
      </c>
      <c r="AV193" s="14" t="s">
        <v>85</v>
      </c>
      <c r="AW193" s="14" t="s">
        <v>32</v>
      </c>
      <c r="AX193" s="14" t="s">
        <v>76</v>
      </c>
      <c r="AY193" s="260" t="s">
        <v>127</v>
      </c>
    </row>
    <row r="194" s="15" customFormat="1">
      <c r="A194" s="15"/>
      <c r="B194" s="261"/>
      <c r="C194" s="262"/>
      <c r="D194" s="241" t="s">
        <v>136</v>
      </c>
      <c r="E194" s="263" t="s">
        <v>1</v>
      </c>
      <c r="F194" s="264" t="s">
        <v>139</v>
      </c>
      <c r="G194" s="262"/>
      <c r="H194" s="265">
        <v>423.36000000000001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136</v>
      </c>
      <c r="AU194" s="271" t="s">
        <v>85</v>
      </c>
      <c r="AV194" s="15" t="s">
        <v>134</v>
      </c>
      <c r="AW194" s="15" t="s">
        <v>32</v>
      </c>
      <c r="AX194" s="15" t="s">
        <v>83</v>
      </c>
      <c r="AY194" s="271" t="s">
        <v>127</v>
      </c>
    </row>
    <row r="195" s="2" customFormat="1" ht="16.5" customHeight="1">
      <c r="A195" s="38"/>
      <c r="B195" s="39"/>
      <c r="C195" s="226" t="s">
        <v>221</v>
      </c>
      <c r="D195" s="226" t="s">
        <v>129</v>
      </c>
      <c r="E195" s="227" t="s">
        <v>222</v>
      </c>
      <c r="F195" s="228" t="s">
        <v>223</v>
      </c>
      <c r="G195" s="229" t="s">
        <v>224</v>
      </c>
      <c r="H195" s="230">
        <v>10.664999999999999</v>
      </c>
      <c r="I195" s="231"/>
      <c r="J195" s="232">
        <f>ROUND(I195*H195,2)</f>
        <v>0</v>
      </c>
      <c r="K195" s="228" t="s">
        <v>133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134</v>
      </c>
      <c r="AT195" s="237" t="s">
        <v>129</v>
      </c>
      <c r="AU195" s="237" t="s">
        <v>85</v>
      </c>
      <c r="AY195" s="17" t="s">
        <v>127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134</v>
      </c>
      <c r="BM195" s="237" t="s">
        <v>413</v>
      </c>
    </row>
    <row r="196" s="13" customFormat="1">
      <c r="A196" s="13"/>
      <c r="B196" s="239"/>
      <c r="C196" s="240"/>
      <c r="D196" s="241" t="s">
        <v>136</v>
      </c>
      <c r="E196" s="242" t="s">
        <v>1</v>
      </c>
      <c r="F196" s="243" t="s">
        <v>414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136</v>
      </c>
      <c r="AU196" s="249" t="s">
        <v>85</v>
      </c>
      <c r="AV196" s="13" t="s">
        <v>83</v>
      </c>
      <c r="AW196" s="13" t="s">
        <v>32</v>
      </c>
      <c r="AX196" s="13" t="s">
        <v>76</v>
      </c>
      <c r="AY196" s="249" t="s">
        <v>127</v>
      </c>
    </row>
    <row r="197" s="14" customFormat="1">
      <c r="A197" s="14"/>
      <c r="B197" s="250"/>
      <c r="C197" s="251"/>
      <c r="D197" s="241" t="s">
        <v>136</v>
      </c>
      <c r="E197" s="252" t="s">
        <v>1</v>
      </c>
      <c r="F197" s="253" t="s">
        <v>415</v>
      </c>
      <c r="G197" s="251"/>
      <c r="H197" s="254">
        <v>10.664999999999999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136</v>
      </c>
      <c r="AU197" s="260" t="s">
        <v>85</v>
      </c>
      <c r="AV197" s="14" t="s">
        <v>85</v>
      </c>
      <c r="AW197" s="14" t="s">
        <v>32</v>
      </c>
      <c r="AX197" s="14" t="s">
        <v>76</v>
      </c>
      <c r="AY197" s="260" t="s">
        <v>127</v>
      </c>
    </row>
    <row r="198" s="15" customFormat="1">
      <c r="A198" s="15"/>
      <c r="B198" s="261"/>
      <c r="C198" s="262"/>
      <c r="D198" s="241" t="s">
        <v>136</v>
      </c>
      <c r="E198" s="263" t="s">
        <v>1</v>
      </c>
      <c r="F198" s="264" t="s">
        <v>139</v>
      </c>
      <c r="G198" s="262"/>
      <c r="H198" s="265">
        <v>10.664999999999999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136</v>
      </c>
      <c r="AU198" s="271" t="s">
        <v>85</v>
      </c>
      <c r="AV198" s="15" t="s">
        <v>134</v>
      </c>
      <c r="AW198" s="15" t="s">
        <v>32</v>
      </c>
      <c r="AX198" s="15" t="s">
        <v>83</v>
      </c>
      <c r="AY198" s="271" t="s">
        <v>127</v>
      </c>
    </row>
    <row r="199" s="2" customFormat="1" ht="16.5" customHeight="1">
      <c r="A199" s="38"/>
      <c r="B199" s="39"/>
      <c r="C199" s="226" t="s">
        <v>228</v>
      </c>
      <c r="D199" s="226" t="s">
        <v>129</v>
      </c>
      <c r="E199" s="227" t="s">
        <v>229</v>
      </c>
      <c r="F199" s="228" t="s">
        <v>230</v>
      </c>
      <c r="G199" s="229" t="s">
        <v>199</v>
      </c>
      <c r="H199" s="230">
        <v>336</v>
      </c>
      <c r="I199" s="231"/>
      <c r="J199" s="232">
        <f>ROUND(I199*H199,2)</f>
        <v>0</v>
      </c>
      <c r="K199" s="228" t="s">
        <v>133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134</v>
      </c>
      <c r="AT199" s="237" t="s">
        <v>129</v>
      </c>
      <c r="AU199" s="237" t="s">
        <v>85</v>
      </c>
      <c r="AY199" s="17" t="s">
        <v>127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134</v>
      </c>
      <c r="BM199" s="237" t="s">
        <v>416</v>
      </c>
    </row>
    <row r="200" s="13" customFormat="1">
      <c r="A200" s="13"/>
      <c r="B200" s="239"/>
      <c r="C200" s="240"/>
      <c r="D200" s="241" t="s">
        <v>136</v>
      </c>
      <c r="E200" s="242" t="s">
        <v>1</v>
      </c>
      <c r="F200" s="243" t="s">
        <v>417</v>
      </c>
      <c r="G200" s="240"/>
      <c r="H200" s="242" t="s">
        <v>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136</v>
      </c>
      <c r="AU200" s="249" t="s">
        <v>85</v>
      </c>
      <c r="AV200" s="13" t="s">
        <v>83</v>
      </c>
      <c r="AW200" s="13" t="s">
        <v>32</v>
      </c>
      <c r="AX200" s="13" t="s">
        <v>76</v>
      </c>
      <c r="AY200" s="249" t="s">
        <v>127</v>
      </c>
    </row>
    <row r="201" s="14" customFormat="1">
      <c r="A201" s="14"/>
      <c r="B201" s="250"/>
      <c r="C201" s="251"/>
      <c r="D201" s="241" t="s">
        <v>136</v>
      </c>
      <c r="E201" s="252" t="s">
        <v>1</v>
      </c>
      <c r="F201" s="253" t="s">
        <v>390</v>
      </c>
      <c r="G201" s="251"/>
      <c r="H201" s="254">
        <v>336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136</v>
      </c>
      <c r="AU201" s="260" t="s">
        <v>85</v>
      </c>
      <c r="AV201" s="14" t="s">
        <v>85</v>
      </c>
      <c r="AW201" s="14" t="s">
        <v>32</v>
      </c>
      <c r="AX201" s="14" t="s">
        <v>76</v>
      </c>
      <c r="AY201" s="260" t="s">
        <v>127</v>
      </c>
    </row>
    <row r="202" s="15" customFormat="1">
      <c r="A202" s="15"/>
      <c r="B202" s="261"/>
      <c r="C202" s="262"/>
      <c r="D202" s="241" t="s">
        <v>136</v>
      </c>
      <c r="E202" s="263" t="s">
        <v>1</v>
      </c>
      <c r="F202" s="264" t="s">
        <v>139</v>
      </c>
      <c r="G202" s="262"/>
      <c r="H202" s="265">
        <v>336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1" t="s">
        <v>136</v>
      </c>
      <c r="AU202" s="271" t="s">
        <v>85</v>
      </c>
      <c r="AV202" s="15" t="s">
        <v>134</v>
      </c>
      <c r="AW202" s="15" t="s">
        <v>32</v>
      </c>
      <c r="AX202" s="15" t="s">
        <v>83</v>
      </c>
      <c r="AY202" s="271" t="s">
        <v>127</v>
      </c>
    </row>
    <row r="203" s="2" customFormat="1" ht="16.5" customHeight="1">
      <c r="A203" s="38"/>
      <c r="B203" s="39"/>
      <c r="C203" s="226" t="s">
        <v>232</v>
      </c>
      <c r="D203" s="226" t="s">
        <v>129</v>
      </c>
      <c r="E203" s="227" t="s">
        <v>229</v>
      </c>
      <c r="F203" s="228" t="s">
        <v>230</v>
      </c>
      <c r="G203" s="229" t="s">
        <v>199</v>
      </c>
      <c r="H203" s="230">
        <v>8.4640000000000004</v>
      </c>
      <c r="I203" s="231"/>
      <c r="J203" s="232">
        <f>ROUND(I203*H203,2)</f>
        <v>0</v>
      </c>
      <c r="K203" s="228" t="s">
        <v>133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134</v>
      </c>
      <c r="AT203" s="237" t="s">
        <v>129</v>
      </c>
      <c r="AU203" s="237" t="s">
        <v>85</v>
      </c>
      <c r="AY203" s="17" t="s">
        <v>127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134</v>
      </c>
      <c r="BM203" s="237" t="s">
        <v>418</v>
      </c>
    </row>
    <row r="204" s="13" customFormat="1">
      <c r="A204" s="13"/>
      <c r="B204" s="239"/>
      <c r="C204" s="240"/>
      <c r="D204" s="241" t="s">
        <v>136</v>
      </c>
      <c r="E204" s="242" t="s">
        <v>1</v>
      </c>
      <c r="F204" s="243" t="s">
        <v>382</v>
      </c>
      <c r="G204" s="240"/>
      <c r="H204" s="242" t="s">
        <v>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85</v>
      </c>
      <c r="AV204" s="13" t="s">
        <v>83</v>
      </c>
      <c r="AW204" s="13" t="s">
        <v>32</v>
      </c>
      <c r="AX204" s="13" t="s">
        <v>76</v>
      </c>
      <c r="AY204" s="249" t="s">
        <v>127</v>
      </c>
    </row>
    <row r="205" s="14" customFormat="1">
      <c r="A205" s="14"/>
      <c r="B205" s="250"/>
      <c r="C205" s="251"/>
      <c r="D205" s="241" t="s">
        <v>136</v>
      </c>
      <c r="E205" s="252" t="s">
        <v>1</v>
      </c>
      <c r="F205" s="253" t="s">
        <v>387</v>
      </c>
      <c r="G205" s="251"/>
      <c r="H205" s="254">
        <v>8.4640000000000004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136</v>
      </c>
      <c r="AU205" s="260" t="s">
        <v>85</v>
      </c>
      <c r="AV205" s="14" t="s">
        <v>85</v>
      </c>
      <c r="AW205" s="14" t="s">
        <v>32</v>
      </c>
      <c r="AX205" s="14" t="s">
        <v>76</v>
      </c>
      <c r="AY205" s="260" t="s">
        <v>127</v>
      </c>
    </row>
    <row r="206" s="15" customFormat="1">
      <c r="A206" s="15"/>
      <c r="B206" s="261"/>
      <c r="C206" s="262"/>
      <c r="D206" s="241" t="s">
        <v>136</v>
      </c>
      <c r="E206" s="263" t="s">
        <v>1</v>
      </c>
      <c r="F206" s="264" t="s">
        <v>139</v>
      </c>
      <c r="G206" s="262"/>
      <c r="H206" s="265">
        <v>8.4640000000000004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1" t="s">
        <v>136</v>
      </c>
      <c r="AU206" s="271" t="s">
        <v>85</v>
      </c>
      <c r="AV206" s="15" t="s">
        <v>134</v>
      </c>
      <c r="AW206" s="15" t="s">
        <v>32</v>
      </c>
      <c r="AX206" s="15" t="s">
        <v>83</v>
      </c>
      <c r="AY206" s="271" t="s">
        <v>127</v>
      </c>
    </row>
    <row r="207" s="2" customFormat="1" ht="16.5" customHeight="1">
      <c r="A207" s="38"/>
      <c r="B207" s="39"/>
      <c r="C207" s="226" t="s">
        <v>239</v>
      </c>
      <c r="D207" s="226" t="s">
        <v>129</v>
      </c>
      <c r="E207" s="227" t="s">
        <v>419</v>
      </c>
      <c r="F207" s="228" t="s">
        <v>420</v>
      </c>
      <c r="G207" s="229" t="s">
        <v>199</v>
      </c>
      <c r="H207" s="230">
        <v>31.536000000000001</v>
      </c>
      <c r="I207" s="231"/>
      <c r="J207" s="232">
        <f>ROUND(I207*H207,2)</f>
        <v>0</v>
      </c>
      <c r="K207" s="228" t="s">
        <v>133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134</v>
      </c>
      <c r="AT207" s="237" t="s">
        <v>129</v>
      </c>
      <c r="AU207" s="237" t="s">
        <v>85</v>
      </c>
      <c r="AY207" s="17" t="s">
        <v>127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134</v>
      </c>
      <c r="BM207" s="237" t="s">
        <v>421</v>
      </c>
    </row>
    <row r="208" s="13" customFormat="1">
      <c r="A208" s="13"/>
      <c r="B208" s="239"/>
      <c r="C208" s="240"/>
      <c r="D208" s="241" t="s">
        <v>136</v>
      </c>
      <c r="E208" s="242" t="s">
        <v>1</v>
      </c>
      <c r="F208" s="243" t="s">
        <v>422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136</v>
      </c>
      <c r="AU208" s="249" t="s">
        <v>85</v>
      </c>
      <c r="AV208" s="13" t="s">
        <v>83</v>
      </c>
      <c r="AW208" s="13" t="s">
        <v>32</v>
      </c>
      <c r="AX208" s="13" t="s">
        <v>76</v>
      </c>
      <c r="AY208" s="249" t="s">
        <v>127</v>
      </c>
    </row>
    <row r="209" s="14" customFormat="1">
      <c r="A209" s="14"/>
      <c r="B209" s="250"/>
      <c r="C209" s="251"/>
      <c r="D209" s="241" t="s">
        <v>136</v>
      </c>
      <c r="E209" s="252" t="s">
        <v>1</v>
      </c>
      <c r="F209" s="253" t="s">
        <v>423</v>
      </c>
      <c r="G209" s="251"/>
      <c r="H209" s="254">
        <v>31.536000000000001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136</v>
      </c>
      <c r="AU209" s="260" t="s">
        <v>85</v>
      </c>
      <c r="AV209" s="14" t="s">
        <v>85</v>
      </c>
      <c r="AW209" s="14" t="s">
        <v>32</v>
      </c>
      <c r="AX209" s="14" t="s">
        <v>76</v>
      </c>
      <c r="AY209" s="260" t="s">
        <v>127</v>
      </c>
    </row>
    <row r="210" s="15" customFormat="1">
      <c r="A210" s="15"/>
      <c r="B210" s="261"/>
      <c r="C210" s="262"/>
      <c r="D210" s="241" t="s">
        <v>136</v>
      </c>
      <c r="E210" s="263" t="s">
        <v>1</v>
      </c>
      <c r="F210" s="264" t="s">
        <v>139</v>
      </c>
      <c r="G210" s="262"/>
      <c r="H210" s="265">
        <v>31.536000000000001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1" t="s">
        <v>136</v>
      </c>
      <c r="AU210" s="271" t="s">
        <v>85</v>
      </c>
      <c r="AV210" s="15" t="s">
        <v>134</v>
      </c>
      <c r="AW210" s="15" t="s">
        <v>32</v>
      </c>
      <c r="AX210" s="15" t="s">
        <v>83</v>
      </c>
      <c r="AY210" s="271" t="s">
        <v>127</v>
      </c>
    </row>
    <row r="211" s="2" customFormat="1" ht="16.5" customHeight="1">
      <c r="A211" s="38"/>
      <c r="B211" s="39"/>
      <c r="C211" s="226" t="s">
        <v>7</v>
      </c>
      <c r="D211" s="226" t="s">
        <v>129</v>
      </c>
      <c r="E211" s="227" t="s">
        <v>424</v>
      </c>
      <c r="F211" s="228" t="s">
        <v>425</v>
      </c>
      <c r="G211" s="229" t="s">
        <v>199</v>
      </c>
      <c r="H211" s="230">
        <v>6.8639999999999999</v>
      </c>
      <c r="I211" s="231"/>
      <c r="J211" s="232">
        <f>ROUND(I211*H211,2)</f>
        <v>0</v>
      </c>
      <c r="K211" s="228" t="s">
        <v>133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134</v>
      </c>
      <c r="AT211" s="237" t="s">
        <v>129</v>
      </c>
      <c r="AU211" s="237" t="s">
        <v>85</v>
      </c>
      <c r="AY211" s="17" t="s">
        <v>127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134</v>
      </c>
      <c r="BM211" s="237" t="s">
        <v>426</v>
      </c>
    </row>
    <row r="212" s="13" customFormat="1">
      <c r="A212" s="13"/>
      <c r="B212" s="239"/>
      <c r="C212" s="240"/>
      <c r="D212" s="241" t="s">
        <v>136</v>
      </c>
      <c r="E212" s="242" t="s">
        <v>1</v>
      </c>
      <c r="F212" s="243" t="s">
        <v>427</v>
      </c>
      <c r="G212" s="240"/>
      <c r="H212" s="242" t="s">
        <v>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136</v>
      </c>
      <c r="AU212" s="249" t="s">
        <v>85</v>
      </c>
      <c r="AV212" s="13" t="s">
        <v>83</v>
      </c>
      <c r="AW212" s="13" t="s">
        <v>32</v>
      </c>
      <c r="AX212" s="13" t="s">
        <v>76</v>
      </c>
      <c r="AY212" s="249" t="s">
        <v>127</v>
      </c>
    </row>
    <row r="213" s="14" customFormat="1">
      <c r="A213" s="14"/>
      <c r="B213" s="250"/>
      <c r="C213" s="251"/>
      <c r="D213" s="241" t="s">
        <v>136</v>
      </c>
      <c r="E213" s="252" t="s">
        <v>1</v>
      </c>
      <c r="F213" s="253" t="s">
        <v>428</v>
      </c>
      <c r="G213" s="251"/>
      <c r="H213" s="254">
        <v>6.8639999999999999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136</v>
      </c>
      <c r="AU213" s="260" t="s">
        <v>85</v>
      </c>
      <c r="AV213" s="14" t="s">
        <v>85</v>
      </c>
      <c r="AW213" s="14" t="s">
        <v>32</v>
      </c>
      <c r="AX213" s="14" t="s">
        <v>76</v>
      </c>
      <c r="AY213" s="260" t="s">
        <v>127</v>
      </c>
    </row>
    <row r="214" s="15" customFormat="1">
      <c r="A214" s="15"/>
      <c r="B214" s="261"/>
      <c r="C214" s="262"/>
      <c r="D214" s="241" t="s">
        <v>136</v>
      </c>
      <c r="E214" s="263" t="s">
        <v>1</v>
      </c>
      <c r="F214" s="264" t="s">
        <v>139</v>
      </c>
      <c r="G214" s="262"/>
      <c r="H214" s="265">
        <v>6.8639999999999999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1" t="s">
        <v>136</v>
      </c>
      <c r="AU214" s="271" t="s">
        <v>85</v>
      </c>
      <c r="AV214" s="15" t="s">
        <v>134</v>
      </c>
      <c r="AW214" s="15" t="s">
        <v>32</v>
      </c>
      <c r="AX214" s="15" t="s">
        <v>83</v>
      </c>
      <c r="AY214" s="271" t="s">
        <v>127</v>
      </c>
    </row>
    <row r="215" s="2" customFormat="1" ht="16.5" customHeight="1">
      <c r="A215" s="38"/>
      <c r="B215" s="39"/>
      <c r="C215" s="277" t="s">
        <v>249</v>
      </c>
      <c r="D215" s="277" t="s">
        <v>429</v>
      </c>
      <c r="E215" s="278" t="s">
        <v>430</v>
      </c>
      <c r="F215" s="279" t="s">
        <v>431</v>
      </c>
      <c r="G215" s="280" t="s">
        <v>224</v>
      </c>
      <c r="H215" s="281">
        <v>13.728</v>
      </c>
      <c r="I215" s="282"/>
      <c r="J215" s="283">
        <f>ROUND(I215*H215,2)</f>
        <v>0</v>
      </c>
      <c r="K215" s="279" t="s">
        <v>133</v>
      </c>
      <c r="L215" s="284"/>
      <c r="M215" s="285" t="s">
        <v>1</v>
      </c>
      <c r="N215" s="286" t="s">
        <v>41</v>
      </c>
      <c r="O215" s="91"/>
      <c r="P215" s="235">
        <f>O215*H215</f>
        <v>0</v>
      </c>
      <c r="Q215" s="235">
        <v>1</v>
      </c>
      <c r="R215" s="235">
        <f>Q215*H215</f>
        <v>13.728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169</v>
      </c>
      <c r="AT215" s="237" t="s">
        <v>429</v>
      </c>
      <c r="AU215" s="237" t="s">
        <v>85</v>
      </c>
      <c r="AY215" s="17" t="s">
        <v>127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134</v>
      </c>
      <c r="BM215" s="237" t="s">
        <v>432</v>
      </c>
    </row>
    <row r="216" s="13" customFormat="1">
      <c r="A216" s="13"/>
      <c r="B216" s="239"/>
      <c r="C216" s="240"/>
      <c r="D216" s="241" t="s">
        <v>136</v>
      </c>
      <c r="E216" s="242" t="s">
        <v>1</v>
      </c>
      <c r="F216" s="243" t="s">
        <v>427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136</v>
      </c>
      <c r="AU216" s="249" t="s">
        <v>85</v>
      </c>
      <c r="AV216" s="13" t="s">
        <v>83</v>
      </c>
      <c r="AW216" s="13" t="s">
        <v>32</v>
      </c>
      <c r="AX216" s="13" t="s">
        <v>76</v>
      </c>
      <c r="AY216" s="249" t="s">
        <v>127</v>
      </c>
    </row>
    <row r="217" s="14" customFormat="1">
      <c r="A217" s="14"/>
      <c r="B217" s="250"/>
      <c r="C217" s="251"/>
      <c r="D217" s="241" t="s">
        <v>136</v>
      </c>
      <c r="E217" s="252" t="s">
        <v>1</v>
      </c>
      <c r="F217" s="253" t="s">
        <v>433</v>
      </c>
      <c r="G217" s="251"/>
      <c r="H217" s="254">
        <v>13.728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136</v>
      </c>
      <c r="AU217" s="260" t="s">
        <v>85</v>
      </c>
      <c r="AV217" s="14" t="s">
        <v>85</v>
      </c>
      <c r="AW217" s="14" t="s">
        <v>32</v>
      </c>
      <c r="AX217" s="14" t="s">
        <v>76</v>
      </c>
      <c r="AY217" s="260" t="s">
        <v>127</v>
      </c>
    </row>
    <row r="218" s="15" customFormat="1">
      <c r="A218" s="15"/>
      <c r="B218" s="261"/>
      <c r="C218" s="262"/>
      <c r="D218" s="241" t="s">
        <v>136</v>
      </c>
      <c r="E218" s="263" t="s">
        <v>1</v>
      </c>
      <c r="F218" s="264" t="s">
        <v>139</v>
      </c>
      <c r="G218" s="262"/>
      <c r="H218" s="265">
        <v>13.728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1" t="s">
        <v>136</v>
      </c>
      <c r="AU218" s="271" t="s">
        <v>85</v>
      </c>
      <c r="AV218" s="15" t="s">
        <v>134</v>
      </c>
      <c r="AW218" s="15" t="s">
        <v>32</v>
      </c>
      <c r="AX218" s="15" t="s">
        <v>83</v>
      </c>
      <c r="AY218" s="271" t="s">
        <v>127</v>
      </c>
    </row>
    <row r="219" s="2" customFormat="1" ht="16.5" customHeight="1">
      <c r="A219" s="38"/>
      <c r="B219" s="39"/>
      <c r="C219" s="226" t="s">
        <v>255</v>
      </c>
      <c r="D219" s="226" t="s">
        <v>129</v>
      </c>
      <c r="E219" s="227" t="s">
        <v>434</v>
      </c>
      <c r="F219" s="228" t="s">
        <v>435</v>
      </c>
      <c r="G219" s="229" t="s">
        <v>132</v>
      </c>
      <c r="H219" s="230">
        <v>108</v>
      </c>
      <c r="I219" s="231"/>
      <c r="J219" s="232">
        <f>ROUND(I219*H219,2)</f>
        <v>0</v>
      </c>
      <c r="K219" s="228" t="s">
        <v>133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134</v>
      </c>
      <c r="AT219" s="237" t="s">
        <v>129</v>
      </c>
      <c r="AU219" s="237" t="s">
        <v>85</v>
      </c>
      <c r="AY219" s="17" t="s">
        <v>127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134</v>
      </c>
      <c r="BM219" s="237" t="s">
        <v>436</v>
      </c>
    </row>
    <row r="220" s="13" customFormat="1">
      <c r="A220" s="13"/>
      <c r="B220" s="239"/>
      <c r="C220" s="240"/>
      <c r="D220" s="241" t="s">
        <v>136</v>
      </c>
      <c r="E220" s="242" t="s">
        <v>1</v>
      </c>
      <c r="F220" s="243" t="s">
        <v>437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85</v>
      </c>
      <c r="AV220" s="13" t="s">
        <v>83</v>
      </c>
      <c r="AW220" s="13" t="s">
        <v>32</v>
      </c>
      <c r="AX220" s="13" t="s">
        <v>76</v>
      </c>
      <c r="AY220" s="249" t="s">
        <v>127</v>
      </c>
    </row>
    <row r="221" s="14" customFormat="1">
      <c r="A221" s="14"/>
      <c r="B221" s="250"/>
      <c r="C221" s="251"/>
      <c r="D221" s="241" t="s">
        <v>136</v>
      </c>
      <c r="E221" s="252" t="s">
        <v>1</v>
      </c>
      <c r="F221" s="253" t="s">
        <v>438</v>
      </c>
      <c r="G221" s="251"/>
      <c r="H221" s="254">
        <v>108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136</v>
      </c>
      <c r="AU221" s="260" t="s">
        <v>85</v>
      </c>
      <c r="AV221" s="14" t="s">
        <v>85</v>
      </c>
      <c r="AW221" s="14" t="s">
        <v>32</v>
      </c>
      <c r="AX221" s="14" t="s">
        <v>76</v>
      </c>
      <c r="AY221" s="260" t="s">
        <v>127</v>
      </c>
    </row>
    <row r="222" s="15" customFormat="1">
      <c r="A222" s="15"/>
      <c r="B222" s="261"/>
      <c r="C222" s="262"/>
      <c r="D222" s="241" t="s">
        <v>136</v>
      </c>
      <c r="E222" s="263" t="s">
        <v>1</v>
      </c>
      <c r="F222" s="264" t="s">
        <v>139</v>
      </c>
      <c r="G222" s="262"/>
      <c r="H222" s="265">
        <v>108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1" t="s">
        <v>136</v>
      </c>
      <c r="AU222" s="271" t="s">
        <v>85</v>
      </c>
      <c r="AV222" s="15" t="s">
        <v>134</v>
      </c>
      <c r="AW222" s="15" t="s">
        <v>32</v>
      </c>
      <c r="AX222" s="15" t="s">
        <v>83</v>
      </c>
      <c r="AY222" s="271" t="s">
        <v>127</v>
      </c>
    </row>
    <row r="223" s="2" customFormat="1" ht="16.5" customHeight="1">
      <c r="A223" s="38"/>
      <c r="B223" s="39"/>
      <c r="C223" s="226" t="s">
        <v>259</v>
      </c>
      <c r="D223" s="226" t="s">
        <v>129</v>
      </c>
      <c r="E223" s="227" t="s">
        <v>439</v>
      </c>
      <c r="F223" s="228" t="s">
        <v>440</v>
      </c>
      <c r="G223" s="229" t="s">
        <v>132</v>
      </c>
      <c r="H223" s="230">
        <v>108</v>
      </c>
      <c r="I223" s="231"/>
      <c r="J223" s="232">
        <f>ROUND(I223*H223,2)</f>
        <v>0</v>
      </c>
      <c r="K223" s="228" t="s">
        <v>133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134</v>
      </c>
      <c r="AT223" s="237" t="s">
        <v>129</v>
      </c>
      <c r="AU223" s="237" t="s">
        <v>85</v>
      </c>
      <c r="AY223" s="17" t="s">
        <v>127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134</v>
      </c>
      <c r="BM223" s="237" t="s">
        <v>441</v>
      </c>
    </row>
    <row r="224" s="13" customFormat="1">
      <c r="A224" s="13"/>
      <c r="B224" s="239"/>
      <c r="C224" s="240"/>
      <c r="D224" s="241" t="s">
        <v>136</v>
      </c>
      <c r="E224" s="242" t="s">
        <v>1</v>
      </c>
      <c r="F224" s="243" t="s">
        <v>442</v>
      </c>
      <c r="G224" s="240"/>
      <c r="H224" s="242" t="s">
        <v>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136</v>
      </c>
      <c r="AU224" s="249" t="s">
        <v>85</v>
      </c>
      <c r="AV224" s="13" t="s">
        <v>83</v>
      </c>
      <c r="AW224" s="13" t="s">
        <v>32</v>
      </c>
      <c r="AX224" s="13" t="s">
        <v>76</v>
      </c>
      <c r="AY224" s="249" t="s">
        <v>127</v>
      </c>
    </row>
    <row r="225" s="14" customFormat="1">
      <c r="A225" s="14"/>
      <c r="B225" s="250"/>
      <c r="C225" s="251"/>
      <c r="D225" s="241" t="s">
        <v>136</v>
      </c>
      <c r="E225" s="252" t="s">
        <v>1</v>
      </c>
      <c r="F225" s="253" t="s">
        <v>438</v>
      </c>
      <c r="G225" s="251"/>
      <c r="H225" s="254">
        <v>108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136</v>
      </c>
      <c r="AU225" s="260" t="s">
        <v>85</v>
      </c>
      <c r="AV225" s="14" t="s">
        <v>85</v>
      </c>
      <c r="AW225" s="14" t="s">
        <v>32</v>
      </c>
      <c r="AX225" s="14" t="s">
        <v>76</v>
      </c>
      <c r="AY225" s="260" t="s">
        <v>127</v>
      </c>
    </row>
    <row r="226" s="15" customFormat="1">
      <c r="A226" s="15"/>
      <c r="B226" s="261"/>
      <c r="C226" s="262"/>
      <c r="D226" s="241" t="s">
        <v>136</v>
      </c>
      <c r="E226" s="263" t="s">
        <v>1</v>
      </c>
      <c r="F226" s="264" t="s">
        <v>139</v>
      </c>
      <c r="G226" s="262"/>
      <c r="H226" s="265">
        <v>108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136</v>
      </c>
      <c r="AU226" s="271" t="s">
        <v>85</v>
      </c>
      <c r="AV226" s="15" t="s">
        <v>134</v>
      </c>
      <c r="AW226" s="15" t="s">
        <v>32</v>
      </c>
      <c r="AX226" s="15" t="s">
        <v>83</v>
      </c>
      <c r="AY226" s="271" t="s">
        <v>127</v>
      </c>
    </row>
    <row r="227" s="2" customFormat="1" ht="16.5" customHeight="1">
      <c r="A227" s="38"/>
      <c r="B227" s="39"/>
      <c r="C227" s="277" t="s">
        <v>265</v>
      </c>
      <c r="D227" s="277" t="s">
        <v>429</v>
      </c>
      <c r="E227" s="278" t="s">
        <v>443</v>
      </c>
      <c r="F227" s="279" t="s">
        <v>444</v>
      </c>
      <c r="G227" s="280" t="s">
        <v>445</v>
      </c>
      <c r="H227" s="281">
        <v>3.726</v>
      </c>
      <c r="I227" s="282"/>
      <c r="J227" s="283">
        <f>ROUND(I227*H227,2)</f>
        <v>0</v>
      </c>
      <c r="K227" s="279" t="s">
        <v>133</v>
      </c>
      <c r="L227" s="284"/>
      <c r="M227" s="285" t="s">
        <v>1</v>
      </c>
      <c r="N227" s="286" t="s">
        <v>41</v>
      </c>
      <c r="O227" s="91"/>
      <c r="P227" s="235">
        <f>O227*H227</f>
        <v>0</v>
      </c>
      <c r="Q227" s="235">
        <v>0.001</v>
      </c>
      <c r="R227" s="235">
        <f>Q227*H227</f>
        <v>0.0037260000000000001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169</v>
      </c>
      <c r="AT227" s="237" t="s">
        <v>429</v>
      </c>
      <c r="AU227" s="237" t="s">
        <v>85</v>
      </c>
      <c r="AY227" s="17" t="s">
        <v>127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134</v>
      </c>
      <c r="BM227" s="237" t="s">
        <v>446</v>
      </c>
    </row>
    <row r="228" s="13" customFormat="1">
      <c r="A228" s="13"/>
      <c r="B228" s="239"/>
      <c r="C228" s="240"/>
      <c r="D228" s="241" t="s">
        <v>136</v>
      </c>
      <c r="E228" s="242" t="s">
        <v>1</v>
      </c>
      <c r="F228" s="243" t="s">
        <v>447</v>
      </c>
      <c r="G228" s="240"/>
      <c r="H228" s="242" t="s">
        <v>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136</v>
      </c>
      <c r="AU228" s="249" t="s">
        <v>85</v>
      </c>
      <c r="AV228" s="13" t="s">
        <v>83</v>
      </c>
      <c r="AW228" s="13" t="s">
        <v>32</v>
      </c>
      <c r="AX228" s="13" t="s">
        <v>76</v>
      </c>
      <c r="AY228" s="249" t="s">
        <v>127</v>
      </c>
    </row>
    <row r="229" s="14" customFormat="1">
      <c r="A229" s="14"/>
      <c r="B229" s="250"/>
      <c r="C229" s="251"/>
      <c r="D229" s="241" t="s">
        <v>136</v>
      </c>
      <c r="E229" s="252" t="s">
        <v>1</v>
      </c>
      <c r="F229" s="253" t="s">
        <v>448</v>
      </c>
      <c r="G229" s="251"/>
      <c r="H229" s="254">
        <v>3.726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136</v>
      </c>
      <c r="AU229" s="260" t="s">
        <v>85</v>
      </c>
      <c r="AV229" s="14" t="s">
        <v>85</v>
      </c>
      <c r="AW229" s="14" t="s">
        <v>32</v>
      </c>
      <c r="AX229" s="14" t="s">
        <v>76</v>
      </c>
      <c r="AY229" s="260" t="s">
        <v>127</v>
      </c>
    </row>
    <row r="230" s="15" customFormat="1">
      <c r="A230" s="15"/>
      <c r="B230" s="261"/>
      <c r="C230" s="262"/>
      <c r="D230" s="241" t="s">
        <v>136</v>
      </c>
      <c r="E230" s="263" t="s">
        <v>1</v>
      </c>
      <c r="F230" s="264" t="s">
        <v>139</v>
      </c>
      <c r="G230" s="262"/>
      <c r="H230" s="265">
        <v>3.726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1" t="s">
        <v>136</v>
      </c>
      <c r="AU230" s="271" t="s">
        <v>85</v>
      </c>
      <c r="AV230" s="15" t="s">
        <v>134</v>
      </c>
      <c r="AW230" s="15" t="s">
        <v>32</v>
      </c>
      <c r="AX230" s="15" t="s">
        <v>83</v>
      </c>
      <c r="AY230" s="271" t="s">
        <v>127</v>
      </c>
    </row>
    <row r="231" s="2" customFormat="1" ht="16.5" customHeight="1">
      <c r="A231" s="38"/>
      <c r="B231" s="39"/>
      <c r="C231" s="226" t="s">
        <v>269</v>
      </c>
      <c r="D231" s="226" t="s">
        <v>129</v>
      </c>
      <c r="E231" s="227" t="s">
        <v>449</v>
      </c>
      <c r="F231" s="228" t="s">
        <v>450</v>
      </c>
      <c r="G231" s="229" t="s">
        <v>132</v>
      </c>
      <c r="H231" s="230">
        <v>108</v>
      </c>
      <c r="I231" s="231"/>
      <c r="J231" s="232">
        <f>ROUND(I231*H231,2)</f>
        <v>0</v>
      </c>
      <c r="K231" s="228" t="s">
        <v>133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134</v>
      </c>
      <c r="AT231" s="237" t="s">
        <v>129</v>
      </c>
      <c r="AU231" s="237" t="s">
        <v>85</v>
      </c>
      <c r="AY231" s="17" t="s">
        <v>127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134</v>
      </c>
      <c r="BM231" s="237" t="s">
        <v>451</v>
      </c>
    </row>
    <row r="232" s="13" customFormat="1">
      <c r="A232" s="13"/>
      <c r="B232" s="239"/>
      <c r="C232" s="240"/>
      <c r="D232" s="241" t="s">
        <v>136</v>
      </c>
      <c r="E232" s="242" t="s">
        <v>1</v>
      </c>
      <c r="F232" s="243" t="s">
        <v>452</v>
      </c>
      <c r="G232" s="240"/>
      <c r="H232" s="242" t="s">
        <v>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85</v>
      </c>
      <c r="AV232" s="13" t="s">
        <v>83</v>
      </c>
      <c r="AW232" s="13" t="s">
        <v>32</v>
      </c>
      <c r="AX232" s="13" t="s">
        <v>76</v>
      </c>
      <c r="AY232" s="249" t="s">
        <v>127</v>
      </c>
    </row>
    <row r="233" s="14" customFormat="1">
      <c r="A233" s="14"/>
      <c r="B233" s="250"/>
      <c r="C233" s="251"/>
      <c r="D233" s="241" t="s">
        <v>136</v>
      </c>
      <c r="E233" s="252" t="s">
        <v>1</v>
      </c>
      <c r="F233" s="253" t="s">
        <v>438</v>
      </c>
      <c r="G233" s="251"/>
      <c r="H233" s="254">
        <v>108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136</v>
      </c>
      <c r="AU233" s="260" t="s">
        <v>85</v>
      </c>
      <c r="AV233" s="14" t="s">
        <v>85</v>
      </c>
      <c r="AW233" s="14" t="s">
        <v>32</v>
      </c>
      <c r="AX233" s="14" t="s">
        <v>76</v>
      </c>
      <c r="AY233" s="260" t="s">
        <v>127</v>
      </c>
    </row>
    <row r="234" s="15" customFormat="1">
      <c r="A234" s="15"/>
      <c r="B234" s="261"/>
      <c r="C234" s="262"/>
      <c r="D234" s="241" t="s">
        <v>136</v>
      </c>
      <c r="E234" s="263" t="s">
        <v>1</v>
      </c>
      <c r="F234" s="264" t="s">
        <v>139</v>
      </c>
      <c r="G234" s="262"/>
      <c r="H234" s="265">
        <v>108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1" t="s">
        <v>136</v>
      </c>
      <c r="AU234" s="271" t="s">
        <v>85</v>
      </c>
      <c r="AV234" s="15" t="s">
        <v>134</v>
      </c>
      <c r="AW234" s="15" t="s">
        <v>32</v>
      </c>
      <c r="AX234" s="15" t="s">
        <v>83</v>
      </c>
      <c r="AY234" s="271" t="s">
        <v>127</v>
      </c>
    </row>
    <row r="235" s="2" customFormat="1" ht="16.5" customHeight="1">
      <c r="A235" s="38"/>
      <c r="B235" s="39"/>
      <c r="C235" s="226" t="s">
        <v>275</v>
      </c>
      <c r="D235" s="226" t="s">
        <v>129</v>
      </c>
      <c r="E235" s="227" t="s">
        <v>453</v>
      </c>
      <c r="F235" s="228" t="s">
        <v>454</v>
      </c>
      <c r="G235" s="229" t="s">
        <v>132</v>
      </c>
      <c r="H235" s="230">
        <v>353</v>
      </c>
      <c r="I235" s="231"/>
      <c r="J235" s="232">
        <f>ROUND(I235*H235,2)</f>
        <v>0</v>
      </c>
      <c r="K235" s="228" t="s">
        <v>133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134</v>
      </c>
      <c r="AT235" s="237" t="s">
        <v>129</v>
      </c>
      <c r="AU235" s="237" t="s">
        <v>85</v>
      </c>
      <c r="AY235" s="17" t="s">
        <v>127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134</v>
      </c>
      <c r="BM235" s="237" t="s">
        <v>455</v>
      </c>
    </row>
    <row r="236" s="13" customFormat="1">
      <c r="A236" s="13"/>
      <c r="B236" s="239"/>
      <c r="C236" s="240"/>
      <c r="D236" s="241" t="s">
        <v>136</v>
      </c>
      <c r="E236" s="242" t="s">
        <v>1</v>
      </c>
      <c r="F236" s="243" t="s">
        <v>456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85</v>
      </c>
      <c r="AV236" s="13" t="s">
        <v>83</v>
      </c>
      <c r="AW236" s="13" t="s">
        <v>32</v>
      </c>
      <c r="AX236" s="13" t="s">
        <v>76</v>
      </c>
      <c r="AY236" s="249" t="s">
        <v>127</v>
      </c>
    </row>
    <row r="237" s="14" customFormat="1">
      <c r="A237" s="14"/>
      <c r="B237" s="250"/>
      <c r="C237" s="251"/>
      <c r="D237" s="241" t="s">
        <v>136</v>
      </c>
      <c r="E237" s="252" t="s">
        <v>1</v>
      </c>
      <c r="F237" s="253" t="s">
        <v>457</v>
      </c>
      <c r="G237" s="251"/>
      <c r="H237" s="254">
        <v>353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136</v>
      </c>
      <c r="AU237" s="260" t="s">
        <v>85</v>
      </c>
      <c r="AV237" s="14" t="s">
        <v>85</v>
      </c>
      <c r="AW237" s="14" t="s">
        <v>32</v>
      </c>
      <c r="AX237" s="14" t="s">
        <v>76</v>
      </c>
      <c r="AY237" s="260" t="s">
        <v>127</v>
      </c>
    </row>
    <row r="238" s="15" customFormat="1">
      <c r="A238" s="15"/>
      <c r="B238" s="261"/>
      <c r="C238" s="262"/>
      <c r="D238" s="241" t="s">
        <v>136</v>
      </c>
      <c r="E238" s="263" t="s">
        <v>1</v>
      </c>
      <c r="F238" s="264" t="s">
        <v>139</v>
      </c>
      <c r="G238" s="262"/>
      <c r="H238" s="265">
        <v>353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1" t="s">
        <v>136</v>
      </c>
      <c r="AU238" s="271" t="s">
        <v>85</v>
      </c>
      <c r="AV238" s="15" t="s">
        <v>134</v>
      </c>
      <c r="AW238" s="15" t="s">
        <v>32</v>
      </c>
      <c r="AX238" s="15" t="s">
        <v>83</v>
      </c>
      <c r="AY238" s="271" t="s">
        <v>127</v>
      </c>
    </row>
    <row r="239" s="12" customFormat="1" ht="22.8" customHeight="1">
      <c r="A239" s="12"/>
      <c r="B239" s="210"/>
      <c r="C239" s="211"/>
      <c r="D239" s="212" t="s">
        <v>75</v>
      </c>
      <c r="E239" s="224" t="s">
        <v>155</v>
      </c>
      <c r="F239" s="224" t="s">
        <v>458</v>
      </c>
      <c r="G239" s="211"/>
      <c r="H239" s="211"/>
      <c r="I239" s="214"/>
      <c r="J239" s="225">
        <f>BK239</f>
        <v>0</v>
      </c>
      <c r="K239" s="211"/>
      <c r="L239" s="216"/>
      <c r="M239" s="217"/>
      <c r="N239" s="218"/>
      <c r="O239" s="218"/>
      <c r="P239" s="219">
        <f>SUM(P240:P379)</f>
        <v>0</v>
      </c>
      <c r="Q239" s="218"/>
      <c r="R239" s="219">
        <f>SUM(R240:R379)</f>
        <v>76.406540000000007</v>
      </c>
      <c r="S239" s="218"/>
      <c r="T239" s="220">
        <f>SUM(T240:T379)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83</v>
      </c>
      <c r="AT239" s="222" t="s">
        <v>75</v>
      </c>
      <c r="AU239" s="222" t="s">
        <v>83</v>
      </c>
      <c r="AY239" s="221" t="s">
        <v>127</v>
      </c>
      <c r="BK239" s="223">
        <f>SUM(BK240:BK379)</f>
        <v>0</v>
      </c>
    </row>
    <row r="240" s="2" customFormat="1" ht="16.5" customHeight="1">
      <c r="A240" s="38"/>
      <c r="B240" s="39"/>
      <c r="C240" s="226" t="s">
        <v>281</v>
      </c>
      <c r="D240" s="226" t="s">
        <v>129</v>
      </c>
      <c r="E240" s="227" t="s">
        <v>459</v>
      </c>
      <c r="F240" s="228" t="s">
        <v>460</v>
      </c>
      <c r="G240" s="229" t="s">
        <v>132</v>
      </c>
      <c r="H240" s="230">
        <v>255</v>
      </c>
      <c r="I240" s="231"/>
      <c r="J240" s="232">
        <f>ROUND(I240*H240,2)</f>
        <v>0</v>
      </c>
      <c r="K240" s="228" t="s">
        <v>133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134</v>
      </c>
      <c r="AT240" s="237" t="s">
        <v>129</v>
      </c>
      <c r="AU240" s="237" t="s">
        <v>85</v>
      </c>
      <c r="AY240" s="17" t="s">
        <v>127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134</v>
      </c>
      <c r="BM240" s="237" t="s">
        <v>461</v>
      </c>
    </row>
    <row r="241" s="13" customFormat="1">
      <c r="A241" s="13"/>
      <c r="B241" s="239"/>
      <c r="C241" s="240"/>
      <c r="D241" s="241" t="s">
        <v>136</v>
      </c>
      <c r="E241" s="242" t="s">
        <v>1</v>
      </c>
      <c r="F241" s="243" t="s">
        <v>462</v>
      </c>
      <c r="G241" s="240"/>
      <c r="H241" s="242" t="s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136</v>
      </c>
      <c r="AU241" s="249" t="s">
        <v>85</v>
      </c>
      <c r="AV241" s="13" t="s">
        <v>83</v>
      </c>
      <c r="AW241" s="13" t="s">
        <v>32</v>
      </c>
      <c r="AX241" s="13" t="s">
        <v>76</v>
      </c>
      <c r="AY241" s="249" t="s">
        <v>127</v>
      </c>
    </row>
    <row r="242" s="14" customFormat="1">
      <c r="A242" s="14"/>
      <c r="B242" s="250"/>
      <c r="C242" s="251"/>
      <c r="D242" s="241" t="s">
        <v>136</v>
      </c>
      <c r="E242" s="252" t="s">
        <v>1</v>
      </c>
      <c r="F242" s="253" t="s">
        <v>463</v>
      </c>
      <c r="G242" s="251"/>
      <c r="H242" s="254">
        <v>255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136</v>
      </c>
      <c r="AU242" s="260" t="s">
        <v>85</v>
      </c>
      <c r="AV242" s="14" t="s">
        <v>85</v>
      </c>
      <c r="AW242" s="14" t="s">
        <v>32</v>
      </c>
      <c r="AX242" s="14" t="s">
        <v>76</v>
      </c>
      <c r="AY242" s="260" t="s">
        <v>127</v>
      </c>
    </row>
    <row r="243" s="15" customFormat="1">
      <c r="A243" s="15"/>
      <c r="B243" s="261"/>
      <c r="C243" s="262"/>
      <c r="D243" s="241" t="s">
        <v>136</v>
      </c>
      <c r="E243" s="263" t="s">
        <v>1</v>
      </c>
      <c r="F243" s="264" t="s">
        <v>139</v>
      </c>
      <c r="G243" s="262"/>
      <c r="H243" s="265">
        <v>255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1" t="s">
        <v>136</v>
      </c>
      <c r="AU243" s="271" t="s">
        <v>85</v>
      </c>
      <c r="AV243" s="15" t="s">
        <v>134</v>
      </c>
      <c r="AW243" s="15" t="s">
        <v>32</v>
      </c>
      <c r="AX243" s="15" t="s">
        <v>83</v>
      </c>
      <c r="AY243" s="271" t="s">
        <v>127</v>
      </c>
    </row>
    <row r="244" s="2" customFormat="1" ht="16.5" customHeight="1">
      <c r="A244" s="38"/>
      <c r="B244" s="39"/>
      <c r="C244" s="226" t="s">
        <v>285</v>
      </c>
      <c r="D244" s="226" t="s">
        <v>129</v>
      </c>
      <c r="E244" s="227" t="s">
        <v>464</v>
      </c>
      <c r="F244" s="228" t="s">
        <v>465</v>
      </c>
      <c r="G244" s="229" t="s">
        <v>132</v>
      </c>
      <c r="H244" s="230">
        <v>16</v>
      </c>
      <c r="I244" s="231"/>
      <c r="J244" s="232">
        <f>ROUND(I244*H244,2)</f>
        <v>0</v>
      </c>
      <c r="K244" s="228" t="s">
        <v>133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134</v>
      </c>
      <c r="AT244" s="237" t="s">
        <v>129</v>
      </c>
      <c r="AU244" s="237" t="s">
        <v>85</v>
      </c>
      <c r="AY244" s="17" t="s">
        <v>127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134</v>
      </c>
      <c r="BM244" s="237" t="s">
        <v>466</v>
      </c>
    </row>
    <row r="245" s="13" customFormat="1">
      <c r="A245" s="13"/>
      <c r="B245" s="239"/>
      <c r="C245" s="240"/>
      <c r="D245" s="241" t="s">
        <v>136</v>
      </c>
      <c r="E245" s="242" t="s">
        <v>1</v>
      </c>
      <c r="F245" s="243" t="s">
        <v>467</v>
      </c>
      <c r="G245" s="240"/>
      <c r="H245" s="242" t="s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136</v>
      </c>
      <c r="AU245" s="249" t="s">
        <v>85</v>
      </c>
      <c r="AV245" s="13" t="s">
        <v>83</v>
      </c>
      <c r="AW245" s="13" t="s">
        <v>32</v>
      </c>
      <c r="AX245" s="13" t="s">
        <v>76</v>
      </c>
      <c r="AY245" s="249" t="s">
        <v>127</v>
      </c>
    </row>
    <row r="246" s="14" customFormat="1">
      <c r="A246" s="14"/>
      <c r="B246" s="250"/>
      <c r="C246" s="251"/>
      <c r="D246" s="241" t="s">
        <v>136</v>
      </c>
      <c r="E246" s="252" t="s">
        <v>1</v>
      </c>
      <c r="F246" s="253" t="s">
        <v>215</v>
      </c>
      <c r="G246" s="251"/>
      <c r="H246" s="254">
        <v>16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136</v>
      </c>
      <c r="AU246" s="260" t="s">
        <v>85</v>
      </c>
      <c r="AV246" s="14" t="s">
        <v>85</v>
      </c>
      <c r="AW246" s="14" t="s">
        <v>32</v>
      </c>
      <c r="AX246" s="14" t="s">
        <v>76</v>
      </c>
      <c r="AY246" s="260" t="s">
        <v>127</v>
      </c>
    </row>
    <row r="247" s="15" customFormat="1">
      <c r="A247" s="15"/>
      <c r="B247" s="261"/>
      <c r="C247" s="262"/>
      <c r="D247" s="241" t="s">
        <v>136</v>
      </c>
      <c r="E247" s="263" t="s">
        <v>1</v>
      </c>
      <c r="F247" s="264" t="s">
        <v>139</v>
      </c>
      <c r="G247" s="262"/>
      <c r="H247" s="265">
        <v>16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1" t="s">
        <v>136</v>
      </c>
      <c r="AU247" s="271" t="s">
        <v>85</v>
      </c>
      <c r="AV247" s="15" t="s">
        <v>134</v>
      </c>
      <c r="AW247" s="15" t="s">
        <v>32</v>
      </c>
      <c r="AX247" s="15" t="s">
        <v>83</v>
      </c>
      <c r="AY247" s="271" t="s">
        <v>127</v>
      </c>
    </row>
    <row r="248" s="2" customFormat="1" ht="16.5" customHeight="1">
      <c r="A248" s="38"/>
      <c r="B248" s="39"/>
      <c r="C248" s="226" t="s">
        <v>287</v>
      </c>
      <c r="D248" s="226" t="s">
        <v>129</v>
      </c>
      <c r="E248" s="227" t="s">
        <v>468</v>
      </c>
      <c r="F248" s="228" t="s">
        <v>469</v>
      </c>
      <c r="G248" s="229" t="s">
        <v>132</v>
      </c>
      <c r="H248" s="230">
        <v>237</v>
      </c>
      <c r="I248" s="231"/>
      <c r="J248" s="232">
        <f>ROUND(I248*H248,2)</f>
        <v>0</v>
      </c>
      <c r="K248" s="228" t="s">
        <v>133</v>
      </c>
      <c r="L248" s="44"/>
      <c r="M248" s="233" t="s">
        <v>1</v>
      </c>
      <c r="N248" s="234" t="s">
        <v>41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134</v>
      </c>
      <c r="AT248" s="237" t="s">
        <v>129</v>
      </c>
      <c r="AU248" s="237" t="s">
        <v>85</v>
      </c>
      <c r="AY248" s="17" t="s">
        <v>127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134</v>
      </c>
      <c r="BM248" s="237" t="s">
        <v>470</v>
      </c>
    </row>
    <row r="249" s="13" customFormat="1">
      <c r="A249" s="13"/>
      <c r="B249" s="239"/>
      <c r="C249" s="240"/>
      <c r="D249" s="241" t="s">
        <v>136</v>
      </c>
      <c r="E249" s="242" t="s">
        <v>1</v>
      </c>
      <c r="F249" s="243" t="s">
        <v>471</v>
      </c>
      <c r="G249" s="240"/>
      <c r="H249" s="242" t="s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136</v>
      </c>
      <c r="AU249" s="249" t="s">
        <v>85</v>
      </c>
      <c r="AV249" s="13" t="s">
        <v>83</v>
      </c>
      <c r="AW249" s="13" t="s">
        <v>32</v>
      </c>
      <c r="AX249" s="13" t="s">
        <v>76</v>
      </c>
      <c r="AY249" s="249" t="s">
        <v>127</v>
      </c>
    </row>
    <row r="250" s="14" customFormat="1">
      <c r="A250" s="14"/>
      <c r="B250" s="250"/>
      <c r="C250" s="251"/>
      <c r="D250" s="241" t="s">
        <v>136</v>
      </c>
      <c r="E250" s="252" t="s">
        <v>1</v>
      </c>
      <c r="F250" s="253" t="s">
        <v>472</v>
      </c>
      <c r="G250" s="251"/>
      <c r="H250" s="254">
        <v>237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136</v>
      </c>
      <c r="AU250" s="260" t="s">
        <v>85</v>
      </c>
      <c r="AV250" s="14" t="s">
        <v>85</v>
      </c>
      <c r="AW250" s="14" t="s">
        <v>32</v>
      </c>
      <c r="AX250" s="14" t="s">
        <v>76</v>
      </c>
      <c r="AY250" s="260" t="s">
        <v>127</v>
      </c>
    </row>
    <row r="251" s="15" customFormat="1">
      <c r="A251" s="15"/>
      <c r="B251" s="261"/>
      <c r="C251" s="262"/>
      <c r="D251" s="241" t="s">
        <v>136</v>
      </c>
      <c r="E251" s="263" t="s">
        <v>1</v>
      </c>
      <c r="F251" s="264" t="s">
        <v>139</v>
      </c>
      <c r="G251" s="262"/>
      <c r="H251" s="265">
        <v>237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1" t="s">
        <v>136</v>
      </c>
      <c r="AU251" s="271" t="s">
        <v>85</v>
      </c>
      <c r="AV251" s="15" t="s">
        <v>134</v>
      </c>
      <c r="AW251" s="15" t="s">
        <v>32</v>
      </c>
      <c r="AX251" s="15" t="s">
        <v>83</v>
      </c>
      <c r="AY251" s="271" t="s">
        <v>127</v>
      </c>
    </row>
    <row r="252" s="2" customFormat="1" ht="16.5" customHeight="1">
      <c r="A252" s="38"/>
      <c r="B252" s="39"/>
      <c r="C252" s="226" t="s">
        <v>291</v>
      </c>
      <c r="D252" s="226" t="s">
        <v>129</v>
      </c>
      <c r="E252" s="227" t="s">
        <v>473</v>
      </c>
      <c r="F252" s="228" t="s">
        <v>474</v>
      </c>
      <c r="G252" s="229" t="s">
        <v>132</v>
      </c>
      <c r="H252" s="230">
        <v>16</v>
      </c>
      <c r="I252" s="231"/>
      <c r="J252" s="232">
        <f>ROUND(I252*H252,2)</f>
        <v>0</v>
      </c>
      <c r="K252" s="228" t="s">
        <v>133</v>
      </c>
      <c r="L252" s="44"/>
      <c r="M252" s="233" t="s">
        <v>1</v>
      </c>
      <c r="N252" s="234" t="s">
        <v>41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134</v>
      </c>
      <c r="AT252" s="237" t="s">
        <v>129</v>
      </c>
      <c r="AU252" s="237" t="s">
        <v>85</v>
      </c>
      <c r="AY252" s="17" t="s">
        <v>127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134</v>
      </c>
      <c r="BM252" s="237" t="s">
        <v>475</v>
      </c>
    </row>
    <row r="253" s="13" customFormat="1">
      <c r="A253" s="13"/>
      <c r="B253" s="239"/>
      <c r="C253" s="240"/>
      <c r="D253" s="241" t="s">
        <v>136</v>
      </c>
      <c r="E253" s="242" t="s">
        <v>1</v>
      </c>
      <c r="F253" s="243" t="s">
        <v>476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136</v>
      </c>
      <c r="AU253" s="249" t="s">
        <v>85</v>
      </c>
      <c r="AV253" s="13" t="s">
        <v>83</v>
      </c>
      <c r="AW253" s="13" t="s">
        <v>32</v>
      </c>
      <c r="AX253" s="13" t="s">
        <v>76</v>
      </c>
      <c r="AY253" s="249" t="s">
        <v>127</v>
      </c>
    </row>
    <row r="254" s="14" customFormat="1">
      <c r="A254" s="14"/>
      <c r="B254" s="250"/>
      <c r="C254" s="251"/>
      <c r="D254" s="241" t="s">
        <v>136</v>
      </c>
      <c r="E254" s="252" t="s">
        <v>1</v>
      </c>
      <c r="F254" s="253" t="s">
        <v>215</v>
      </c>
      <c r="G254" s="251"/>
      <c r="H254" s="254">
        <v>16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136</v>
      </c>
      <c r="AU254" s="260" t="s">
        <v>85</v>
      </c>
      <c r="AV254" s="14" t="s">
        <v>85</v>
      </c>
      <c r="AW254" s="14" t="s">
        <v>32</v>
      </c>
      <c r="AX254" s="14" t="s">
        <v>76</v>
      </c>
      <c r="AY254" s="260" t="s">
        <v>127</v>
      </c>
    </row>
    <row r="255" s="15" customFormat="1">
      <c r="A255" s="15"/>
      <c r="B255" s="261"/>
      <c r="C255" s="262"/>
      <c r="D255" s="241" t="s">
        <v>136</v>
      </c>
      <c r="E255" s="263" t="s">
        <v>1</v>
      </c>
      <c r="F255" s="264" t="s">
        <v>139</v>
      </c>
      <c r="G255" s="262"/>
      <c r="H255" s="265">
        <v>16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136</v>
      </c>
      <c r="AU255" s="271" t="s">
        <v>85</v>
      </c>
      <c r="AV255" s="15" t="s">
        <v>134</v>
      </c>
      <c r="AW255" s="15" t="s">
        <v>32</v>
      </c>
      <c r="AX255" s="15" t="s">
        <v>83</v>
      </c>
      <c r="AY255" s="271" t="s">
        <v>127</v>
      </c>
    </row>
    <row r="256" s="2" customFormat="1" ht="16.5" customHeight="1">
      <c r="A256" s="38"/>
      <c r="B256" s="39"/>
      <c r="C256" s="226" t="s">
        <v>297</v>
      </c>
      <c r="D256" s="226" t="s">
        <v>129</v>
      </c>
      <c r="E256" s="227" t="s">
        <v>473</v>
      </c>
      <c r="F256" s="228" t="s">
        <v>474</v>
      </c>
      <c r="G256" s="229" t="s">
        <v>132</v>
      </c>
      <c r="H256" s="230">
        <v>86</v>
      </c>
      <c r="I256" s="231"/>
      <c r="J256" s="232">
        <f>ROUND(I256*H256,2)</f>
        <v>0</v>
      </c>
      <c r="K256" s="228" t="s">
        <v>133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134</v>
      </c>
      <c r="AT256" s="237" t="s">
        <v>129</v>
      </c>
      <c r="AU256" s="237" t="s">
        <v>85</v>
      </c>
      <c r="AY256" s="17" t="s">
        <v>127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134</v>
      </c>
      <c r="BM256" s="237" t="s">
        <v>477</v>
      </c>
    </row>
    <row r="257" s="13" customFormat="1">
      <c r="A257" s="13"/>
      <c r="B257" s="239"/>
      <c r="C257" s="240"/>
      <c r="D257" s="241" t="s">
        <v>136</v>
      </c>
      <c r="E257" s="242" t="s">
        <v>1</v>
      </c>
      <c r="F257" s="243" t="s">
        <v>478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136</v>
      </c>
      <c r="AU257" s="249" t="s">
        <v>85</v>
      </c>
      <c r="AV257" s="13" t="s">
        <v>83</v>
      </c>
      <c r="AW257" s="13" t="s">
        <v>32</v>
      </c>
      <c r="AX257" s="13" t="s">
        <v>76</v>
      </c>
      <c r="AY257" s="249" t="s">
        <v>127</v>
      </c>
    </row>
    <row r="258" s="14" customFormat="1">
      <c r="A258" s="14"/>
      <c r="B258" s="250"/>
      <c r="C258" s="251"/>
      <c r="D258" s="241" t="s">
        <v>136</v>
      </c>
      <c r="E258" s="252" t="s">
        <v>1</v>
      </c>
      <c r="F258" s="253" t="s">
        <v>479</v>
      </c>
      <c r="G258" s="251"/>
      <c r="H258" s="254">
        <v>86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136</v>
      </c>
      <c r="AU258" s="260" t="s">
        <v>85</v>
      </c>
      <c r="AV258" s="14" t="s">
        <v>85</v>
      </c>
      <c r="AW258" s="14" t="s">
        <v>32</v>
      </c>
      <c r="AX258" s="14" t="s">
        <v>76</v>
      </c>
      <c r="AY258" s="260" t="s">
        <v>127</v>
      </c>
    </row>
    <row r="259" s="15" customFormat="1">
      <c r="A259" s="15"/>
      <c r="B259" s="261"/>
      <c r="C259" s="262"/>
      <c r="D259" s="241" t="s">
        <v>136</v>
      </c>
      <c r="E259" s="263" t="s">
        <v>1</v>
      </c>
      <c r="F259" s="264" t="s">
        <v>139</v>
      </c>
      <c r="G259" s="262"/>
      <c r="H259" s="265">
        <v>86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136</v>
      </c>
      <c r="AU259" s="271" t="s">
        <v>85</v>
      </c>
      <c r="AV259" s="15" t="s">
        <v>134</v>
      </c>
      <c r="AW259" s="15" t="s">
        <v>32</v>
      </c>
      <c r="AX259" s="15" t="s">
        <v>83</v>
      </c>
      <c r="AY259" s="271" t="s">
        <v>127</v>
      </c>
    </row>
    <row r="260" s="2" customFormat="1" ht="16.5" customHeight="1">
      <c r="A260" s="38"/>
      <c r="B260" s="39"/>
      <c r="C260" s="226" t="s">
        <v>301</v>
      </c>
      <c r="D260" s="226" t="s">
        <v>129</v>
      </c>
      <c r="E260" s="227" t="s">
        <v>480</v>
      </c>
      <c r="F260" s="228" t="s">
        <v>481</v>
      </c>
      <c r="G260" s="229" t="s">
        <v>132</v>
      </c>
      <c r="H260" s="230">
        <v>237</v>
      </c>
      <c r="I260" s="231"/>
      <c r="J260" s="232">
        <f>ROUND(I260*H260,2)</f>
        <v>0</v>
      </c>
      <c r="K260" s="228" t="s">
        <v>133</v>
      </c>
      <c r="L260" s="44"/>
      <c r="M260" s="233" t="s">
        <v>1</v>
      </c>
      <c r="N260" s="234" t="s">
        <v>41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134</v>
      </c>
      <c r="AT260" s="237" t="s">
        <v>129</v>
      </c>
      <c r="AU260" s="237" t="s">
        <v>85</v>
      </c>
      <c r="AY260" s="17" t="s">
        <v>127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134</v>
      </c>
      <c r="BM260" s="237" t="s">
        <v>482</v>
      </c>
    </row>
    <row r="261" s="13" customFormat="1">
      <c r="A261" s="13"/>
      <c r="B261" s="239"/>
      <c r="C261" s="240"/>
      <c r="D261" s="241" t="s">
        <v>136</v>
      </c>
      <c r="E261" s="242" t="s">
        <v>1</v>
      </c>
      <c r="F261" s="243" t="s">
        <v>483</v>
      </c>
      <c r="G261" s="240"/>
      <c r="H261" s="242" t="s">
        <v>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136</v>
      </c>
      <c r="AU261" s="249" t="s">
        <v>85</v>
      </c>
      <c r="AV261" s="13" t="s">
        <v>83</v>
      </c>
      <c r="AW261" s="13" t="s">
        <v>32</v>
      </c>
      <c r="AX261" s="13" t="s">
        <v>76</v>
      </c>
      <c r="AY261" s="249" t="s">
        <v>127</v>
      </c>
    </row>
    <row r="262" s="14" customFormat="1">
      <c r="A262" s="14"/>
      <c r="B262" s="250"/>
      <c r="C262" s="251"/>
      <c r="D262" s="241" t="s">
        <v>136</v>
      </c>
      <c r="E262" s="252" t="s">
        <v>1</v>
      </c>
      <c r="F262" s="253" t="s">
        <v>472</v>
      </c>
      <c r="G262" s="251"/>
      <c r="H262" s="254">
        <v>237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136</v>
      </c>
      <c r="AU262" s="260" t="s">
        <v>85</v>
      </c>
      <c r="AV262" s="14" t="s">
        <v>85</v>
      </c>
      <c r="AW262" s="14" t="s">
        <v>32</v>
      </c>
      <c r="AX262" s="14" t="s">
        <v>76</v>
      </c>
      <c r="AY262" s="260" t="s">
        <v>127</v>
      </c>
    </row>
    <row r="263" s="15" customFormat="1">
      <c r="A263" s="15"/>
      <c r="B263" s="261"/>
      <c r="C263" s="262"/>
      <c r="D263" s="241" t="s">
        <v>136</v>
      </c>
      <c r="E263" s="263" t="s">
        <v>1</v>
      </c>
      <c r="F263" s="264" t="s">
        <v>139</v>
      </c>
      <c r="G263" s="262"/>
      <c r="H263" s="265">
        <v>237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1" t="s">
        <v>136</v>
      </c>
      <c r="AU263" s="271" t="s">
        <v>85</v>
      </c>
      <c r="AV263" s="15" t="s">
        <v>134</v>
      </c>
      <c r="AW263" s="15" t="s">
        <v>32</v>
      </c>
      <c r="AX263" s="15" t="s">
        <v>83</v>
      </c>
      <c r="AY263" s="271" t="s">
        <v>127</v>
      </c>
    </row>
    <row r="264" s="2" customFormat="1" ht="16.5" customHeight="1">
      <c r="A264" s="38"/>
      <c r="B264" s="39"/>
      <c r="C264" s="226" t="s">
        <v>307</v>
      </c>
      <c r="D264" s="226" t="s">
        <v>129</v>
      </c>
      <c r="E264" s="227" t="s">
        <v>480</v>
      </c>
      <c r="F264" s="228" t="s">
        <v>481</v>
      </c>
      <c r="G264" s="229" t="s">
        <v>132</v>
      </c>
      <c r="H264" s="230">
        <v>446</v>
      </c>
      <c r="I264" s="231"/>
      <c r="J264" s="232">
        <f>ROUND(I264*H264,2)</f>
        <v>0</v>
      </c>
      <c r="K264" s="228" t="s">
        <v>133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134</v>
      </c>
      <c r="AT264" s="237" t="s">
        <v>129</v>
      </c>
      <c r="AU264" s="237" t="s">
        <v>85</v>
      </c>
      <c r="AY264" s="17" t="s">
        <v>127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134</v>
      </c>
      <c r="BM264" s="237" t="s">
        <v>484</v>
      </c>
    </row>
    <row r="265" s="13" customFormat="1">
      <c r="A265" s="13"/>
      <c r="B265" s="239"/>
      <c r="C265" s="240"/>
      <c r="D265" s="241" t="s">
        <v>136</v>
      </c>
      <c r="E265" s="242" t="s">
        <v>1</v>
      </c>
      <c r="F265" s="243" t="s">
        <v>485</v>
      </c>
      <c r="G265" s="240"/>
      <c r="H265" s="242" t="s">
        <v>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136</v>
      </c>
      <c r="AU265" s="249" t="s">
        <v>85</v>
      </c>
      <c r="AV265" s="13" t="s">
        <v>83</v>
      </c>
      <c r="AW265" s="13" t="s">
        <v>32</v>
      </c>
      <c r="AX265" s="13" t="s">
        <v>76</v>
      </c>
      <c r="AY265" s="249" t="s">
        <v>127</v>
      </c>
    </row>
    <row r="266" s="14" customFormat="1">
      <c r="A266" s="14"/>
      <c r="B266" s="250"/>
      <c r="C266" s="251"/>
      <c r="D266" s="241" t="s">
        <v>136</v>
      </c>
      <c r="E266" s="252" t="s">
        <v>1</v>
      </c>
      <c r="F266" s="253" t="s">
        <v>486</v>
      </c>
      <c r="G266" s="251"/>
      <c r="H266" s="254">
        <v>446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136</v>
      </c>
      <c r="AU266" s="260" t="s">
        <v>85</v>
      </c>
      <c r="AV266" s="14" t="s">
        <v>85</v>
      </c>
      <c r="AW266" s="14" t="s">
        <v>32</v>
      </c>
      <c r="AX266" s="14" t="s">
        <v>76</v>
      </c>
      <c r="AY266" s="260" t="s">
        <v>127</v>
      </c>
    </row>
    <row r="267" s="15" customFormat="1">
      <c r="A267" s="15"/>
      <c r="B267" s="261"/>
      <c r="C267" s="262"/>
      <c r="D267" s="241" t="s">
        <v>136</v>
      </c>
      <c r="E267" s="263" t="s">
        <v>1</v>
      </c>
      <c r="F267" s="264" t="s">
        <v>139</v>
      </c>
      <c r="G267" s="262"/>
      <c r="H267" s="265">
        <v>446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1" t="s">
        <v>136</v>
      </c>
      <c r="AU267" s="271" t="s">
        <v>85</v>
      </c>
      <c r="AV267" s="15" t="s">
        <v>134</v>
      </c>
      <c r="AW267" s="15" t="s">
        <v>32</v>
      </c>
      <c r="AX267" s="15" t="s">
        <v>83</v>
      </c>
      <c r="AY267" s="271" t="s">
        <v>127</v>
      </c>
    </row>
    <row r="268" s="2" customFormat="1" ht="16.5" customHeight="1">
      <c r="A268" s="38"/>
      <c r="B268" s="39"/>
      <c r="C268" s="226" t="s">
        <v>313</v>
      </c>
      <c r="D268" s="226" t="s">
        <v>129</v>
      </c>
      <c r="E268" s="227" t="s">
        <v>487</v>
      </c>
      <c r="F268" s="228" t="s">
        <v>488</v>
      </c>
      <c r="G268" s="229" t="s">
        <v>132</v>
      </c>
      <c r="H268" s="230">
        <v>28</v>
      </c>
      <c r="I268" s="231"/>
      <c r="J268" s="232">
        <f>ROUND(I268*H268,2)</f>
        <v>0</v>
      </c>
      <c r="K268" s="228" t="s">
        <v>133</v>
      </c>
      <c r="L268" s="44"/>
      <c r="M268" s="233" t="s">
        <v>1</v>
      </c>
      <c r="N268" s="234" t="s">
        <v>41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134</v>
      </c>
      <c r="AT268" s="237" t="s">
        <v>129</v>
      </c>
      <c r="AU268" s="237" t="s">
        <v>85</v>
      </c>
      <c r="AY268" s="17" t="s">
        <v>127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134</v>
      </c>
      <c r="BM268" s="237" t="s">
        <v>489</v>
      </c>
    </row>
    <row r="269" s="13" customFormat="1">
      <c r="A269" s="13"/>
      <c r="B269" s="239"/>
      <c r="C269" s="240"/>
      <c r="D269" s="241" t="s">
        <v>136</v>
      </c>
      <c r="E269" s="242" t="s">
        <v>1</v>
      </c>
      <c r="F269" s="243" t="s">
        <v>490</v>
      </c>
      <c r="G269" s="240"/>
      <c r="H269" s="242" t="s">
        <v>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136</v>
      </c>
      <c r="AU269" s="249" t="s">
        <v>85</v>
      </c>
      <c r="AV269" s="13" t="s">
        <v>83</v>
      </c>
      <c r="AW269" s="13" t="s">
        <v>32</v>
      </c>
      <c r="AX269" s="13" t="s">
        <v>76</v>
      </c>
      <c r="AY269" s="249" t="s">
        <v>127</v>
      </c>
    </row>
    <row r="270" s="14" customFormat="1">
      <c r="A270" s="14"/>
      <c r="B270" s="250"/>
      <c r="C270" s="251"/>
      <c r="D270" s="241" t="s">
        <v>136</v>
      </c>
      <c r="E270" s="252" t="s">
        <v>1</v>
      </c>
      <c r="F270" s="253" t="s">
        <v>491</v>
      </c>
      <c r="G270" s="251"/>
      <c r="H270" s="254">
        <v>28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136</v>
      </c>
      <c r="AU270" s="260" t="s">
        <v>85</v>
      </c>
      <c r="AV270" s="14" t="s">
        <v>85</v>
      </c>
      <c r="AW270" s="14" t="s">
        <v>32</v>
      </c>
      <c r="AX270" s="14" t="s">
        <v>76</v>
      </c>
      <c r="AY270" s="260" t="s">
        <v>127</v>
      </c>
    </row>
    <row r="271" s="15" customFormat="1">
      <c r="A271" s="15"/>
      <c r="B271" s="261"/>
      <c r="C271" s="262"/>
      <c r="D271" s="241" t="s">
        <v>136</v>
      </c>
      <c r="E271" s="263" t="s">
        <v>1</v>
      </c>
      <c r="F271" s="264" t="s">
        <v>139</v>
      </c>
      <c r="G271" s="262"/>
      <c r="H271" s="265">
        <v>28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1" t="s">
        <v>136</v>
      </c>
      <c r="AU271" s="271" t="s">
        <v>85</v>
      </c>
      <c r="AV271" s="15" t="s">
        <v>134</v>
      </c>
      <c r="AW271" s="15" t="s">
        <v>32</v>
      </c>
      <c r="AX271" s="15" t="s">
        <v>83</v>
      </c>
      <c r="AY271" s="271" t="s">
        <v>127</v>
      </c>
    </row>
    <row r="272" s="2" customFormat="1" ht="16.5" customHeight="1">
      <c r="A272" s="38"/>
      <c r="B272" s="39"/>
      <c r="C272" s="226" t="s">
        <v>319</v>
      </c>
      <c r="D272" s="226" t="s">
        <v>129</v>
      </c>
      <c r="E272" s="227" t="s">
        <v>487</v>
      </c>
      <c r="F272" s="228" t="s">
        <v>488</v>
      </c>
      <c r="G272" s="229" t="s">
        <v>132</v>
      </c>
      <c r="H272" s="230">
        <v>20</v>
      </c>
      <c r="I272" s="231"/>
      <c r="J272" s="232">
        <f>ROUND(I272*H272,2)</f>
        <v>0</v>
      </c>
      <c r="K272" s="228" t="s">
        <v>133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134</v>
      </c>
      <c r="AT272" s="237" t="s">
        <v>129</v>
      </c>
      <c r="AU272" s="237" t="s">
        <v>85</v>
      </c>
      <c r="AY272" s="17" t="s">
        <v>127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134</v>
      </c>
      <c r="BM272" s="237" t="s">
        <v>492</v>
      </c>
    </row>
    <row r="273" s="13" customFormat="1">
      <c r="A273" s="13"/>
      <c r="B273" s="239"/>
      <c r="C273" s="240"/>
      <c r="D273" s="241" t="s">
        <v>136</v>
      </c>
      <c r="E273" s="242" t="s">
        <v>1</v>
      </c>
      <c r="F273" s="243" t="s">
        <v>493</v>
      </c>
      <c r="G273" s="240"/>
      <c r="H273" s="242" t="s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136</v>
      </c>
      <c r="AU273" s="249" t="s">
        <v>85</v>
      </c>
      <c r="AV273" s="13" t="s">
        <v>83</v>
      </c>
      <c r="AW273" s="13" t="s">
        <v>32</v>
      </c>
      <c r="AX273" s="13" t="s">
        <v>76</v>
      </c>
      <c r="AY273" s="249" t="s">
        <v>127</v>
      </c>
    </row>
    <row r="274" s="14" customFormat="1">
      <c r="A274" s="14"/>
      <c r="B274" s="250"/>
      <c r="C274" s="251"/>
      <c r="D274" s="241" t="s">
        <v>136</v>
      </c>
      <c r="E274" s="252" t="s">
        <v>1</v>
      </c>
      <c r="F274" s="253" t="s">
        <v>239</v>
      </c>
      <c r="G274" s="251"/>
      <c r="H274" s="254">
        <v>20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136</v>
      </c>
      <c r="AU274" s="260" t="s">
        <v>85</v>
      </c>
      <c r="AV274" s="14" t="s">
        <v>85</v>
      </c>
      <c r="AW274" s="14" t="s">
        <v>32</v>
      </c>
      <c r="AX274" s="14" t="s">
        <v>76</v>
      </c>
      <c r="AY274" s="260" t="s">
        <v>127</v>
      </c>
    </row>
    <row r="275" s="15" customFormat="1">
      <c r="A275" s="15"/>
      <c r="B275" s="261"/>
      <c r="C275" s="262"/>
      <c r="D275" s="241" t="s">
        <v>136</v>
      </c>
      <c r="E275" s="263" t="s">
        <v>1</v>
      </c>
      <c r="F275" s="264" t="s">
        <v>139</v>
      </c>
      <c r="G275" s="262"/>
      <c r="H275" s="265">
        <v>20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1" t="s">
        <v>136</v>
      </c>
      <c r="AU275" s="271" t="s">
        <v>85</v>
      </c>
      <c r="AV275" s="15" t="s">
        <v>134</v>
      </c>
      <c r="AW275" s="15" t="s">
        <v>32</v>
      </c>
      <c r="AX275" s="15" t="s">
        <v>83</v>
      </c>
      <c r="AY275" s="271" t="s">
        <v>127</v>
      </c>
    </row>
    <row r="276" s="2" customFormat="1" ht="16.5" customHeight="1">
      <c r="A276" s="38"/>
      <c r="B276" s="39"/>
      <c r="C276" s="226" t="s">
        <v>325</v>
      </c>
      <c r="D276" s="226" t="s">
        <v>129</v>
      </c>
      <c r="E276" s="227" t="s">
        <v>487</v>
      </c>
      <c r="F276" s="228" t="s">
        <v>488</v>
      </c>
      <c r="G276" s="229" t="s">
        <v>132</v>
      </c>
      <c r="H276" s="230">
        <v>8</v>
      </c>
      <c r="I276" s="231"/>
      <c r="J276" s="232">
        <f>ROUND(I276*H276,2)</f>
        <v>0</v>
      </c>
      <c r="K276" s="228" t="s">
        <v>133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134</v>
      </c>
      <c r="AT276" s="237" t="s">
        <v>129</v>
      </c>
      <c r="AU276" s="237" t="s">
        <v>85</v>
      </c>
      <c r="AY276" s="17" t="s">
        <v>127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134</v>
      </c>
      <c r="BM276" s="237" t="s">
        <v>494</v>
      </c>
    </row>
    <row r="277" s="13" customFormat="1">
      <c r="A277" s="13"/>
      <c r="B277" s="239"/>
      <c r="C277" s="240"/>
      <c r="D277" s="241" t="s">
        <v>136</v>
      </c>
      <c r="E277" s="242" t="s">
        <v>1</v>
      </c>
      <c r="F277" s="243" t="s">
        <v>495</v>
      </c>
      <c r="G277" s="240"/>
      <c r="H277" s="242" t="s">
        <v>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136</v>
      </c>
      <c r="AU277" s="249" t="s">
        <v>85</v>
      </c>
      <c r="AV277" s="13" t="s">
        <v>83</v>
      </c>
      <c r="AW277" s="13" t="s">
        <v>32</v>
      </c>
      <c r="AX277" s="13" t="s">
        <v>76</v>
      </c>
      <c r="AY277" s="249" t="s">
        <v>127</v>
      </c>
    </row>
    <row r="278" s="14" customFormat="1">
      <c r="A278" s="14"/>
      <c r="B278" s="250"/>
      <c r="C278" s="251"/>
      <c r="D278" s="241" t="s">
        <v>136</v>
      </c>
      <c r="E278" s="252" t="s">
        <v>1</v>
      </c>
      <c r="F278" s="253" t="s">
        <v>169</v>
      </c>
      <c r="G278" s="251"/>
      <c r="H278" s="254">
        <v>8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136</v>
      </c>
      <c r="AU278" s="260" t="s">
        <v>85</v>
      </c>
      <c r="AV278" s="14" t="s">
        <v>85</v>
      </c>
      <c r="AW278" s="14" t="s">
        <v>32</v>
      </c>
      <c r="AX278" s="14" t="s">
        <v>76</v>
      </c>
      <c r="AY278" s="260" t="s">
        <v>127</v>
      </c>
    </row>
    <row r="279" s="15" customFormat="1">
      <c r="A279" s="15"/>
      <c r="B279" s="261"/>
      <c r="C279" s="262"/>
      <c r="D279" s="241" t="s">
        <v>136</v>
      </c>
      <c r="E279" s="263" t="s">
        <v>1</v>
      </c>
      <c r="F279" s="264" t="s">
        <v>139</v>
      </c>
      <c r="G279" s="262"/>
      <c r="H279" s="265">
        <v>8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136</v>
      </c>
      <c r="AU279" s="271" t="s">
        <v>85</v>
      </c>
      <c r="AV279" s="15" t="s">
        <v>134</v>
      </c>
      <c r="AW279" s="15" t="s">
        <v>32</v>
      </c>
      <c r="AX279" s="15" t="s">
        <v>83</v>
      </c>
      <c r="AY279" s="271" t="s">
        <v>127</v>
      </c>
    </row>
    <row r="280" s="2" customFormat="1" ht="16.5" customHeight="1">
      <c r="A280" s="38"/>
      <c r="B280" s="39"/>
      <c r="C280" s="226" t="s">
        <v>329</v>
      </c>
      <c r="D280" s="226" t="s">
        <v>129</v>
      </c>
      <c r="E280" s="227" t="s">
        <v>487</v>
      </c>
      <c r="F280" s="228" t="s">
        <v>488</v>
      </c>
      <c r="G280" s="229" t="s">
        <v>132</v>
      </c>
      <c r="H280" s="230">
        <v>164</v>
      </c>
      <c r="I280" s="231"/>
      <c r="J280" s="232">
        <f>ROUND(I280*H280,2)</f>
        <v>0</v>
      </c>
      <c r="K280" s="228" t="s">
        <v>133</v>
      </c>
      <c r="L280" s="44"/>
      <c r="M280" s="233" t="s">
        <v>1</v>
      </c>
      <c r="N280" s="234" t="s">
        <v>41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134</v>
      </c>
      <c r="AT280" s="237" t="s">
        <v>129</v>
      </c>
      <c r="AU280" s="237" t="s">
        <v>85</v>
      </c>
      <c r="AY280" s="17" t="s">
        <v>127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134</v>
      </c>
      <c r="BM280" s="237" t="s">
        <v>496</v>
      </c>
    </row>
    <row r="281" s="13" customFormat="1">
      <c r="A281" s="13"/>
      <c r="B281" s="239"/>
      <c r="C281" s="240"/>
      <c r="D281" s="241" t="s">
        <v>136</v>
      </c>
      <c r="E281" s="242" t="s">
        <v>1</v>
      </c>
      <c r="F281" s="243" t="s">
        <v>497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136</v>
      </c>
      <c r="AU281" s="249" t="s">
        <v>85</v>
      </c>
      <c r="AV281" s="13" t="s">
        <v>83</v>
      </c>
      <c r="AW281" s="13" t="s">
        <v>32</v>
      </c>
      <c r="AX281" s="13" t="s">
        <v>76</v>
      </c>
      <c r="AY281" s="249" t="s">
        <v>127</v>
      </c>
    </row>
    <row r="282" s="14" customFormat="1">
      <c r="A282" s="14"/>
      <c r="B282" s="250"/>
      <c r="C282" s="251"/>
      <c r="D282" s="241" t="s">
        <v>136</v>
      </c>
      <c r="E282" s="252" t="s">
        <v>1</v>
      </c>
      <c r="F282" s="253" t="s">
        <v>498</v>
      </c>
      <c r="G282" s="251"/>
      <c r="H282" s="254">
        <v>164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136</v>
      </c>
      <c r="AU282" s="260" t="s">
        <v>85</v>
      </c>
      <c r="AV282" s="14" t="s">
        <v>85</v>
      </c>
      <c r="AW282" s="14" t="s">
        <v>32</v>
      </c>
      <c r="AX282" s="14" t="s">
        <v>76</v>
      </c>
      <c r="AY282" s="260" t="s">
        <v>127</v>
      </c>
    </row>
    <row r="283" s="15" customFormat="1">
      <c r="A283" s="15"/>
      <c r="B283" s="261"/>
      <c r="C283" s="262"/>
      <c r="D283" s="241" t="s">
        <v>136</v>
      </c>
      <c r="E283" s="263" t="s">
        <v>1</v>
      </c>
      <c r="F283" s="264" t="s">
        <v>139</v>
      </c>
      <c r="G283" s="262"/>
      <c r="H283" s="265">
        <v>164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136</v>
      </c>
      <c r="AU283" s="271" t="s">
        <v>85</v>
      </c>
      <c r="AV283" s="15" t="s">
        <v>134</v>
      </c>
      <c r="AW283" s="15" t="s">
        <v>32</v>
      </c>
      <c r="AX283" s="15" t="s">
        <v>83</v>
      </c>
      <c r="AY283" s="271" t="s">
        <v>127</v>
      </c>
    </row>
    <row r="284" s="2" customFormat="1" ht="16.5" customHeight="1">
      <c r="A284" s="38"/>
      <c r="B284" s="39"/>
      <c r="C284" s="226" t="s">
        <v>334</v>
      </c>
      <c r="D284" s="226" t="s">
        <v>129</v>
      </c>
      <c r="E284" s="227" t="s">
        <v>499</v>
      </c>
      <c r="F284" s="228" t="s">
        <v>500</v>
      </c>
      <c r="G284" s="229" t="s">
        <v>132</v>
      </c>
      <c r="H284" s="230">
        <v>48</v>
      </c>
      <c r="I284" s="231"/>
      <c r="J284" s="232">
        <f>ROUND(I284*H284,2)</f>
        <v>0</v>
      </c>
      <c r="K284" s="228" t="s">
        <v>133</v>
      </c>
      <c r="L284" s="44"/>
      <c r="M284" s="233" t="s">
        <v>1</v>
      </c>
      <c r="N284" s="234" t="s">
        <v>41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134</v>
      </c>
      <c r="AT284" s="237" t="s">
        <v>129</v>
      </c>
      <c r="AU284" s="237" t="s">
        <v>85</v>
      </c>
      <c r="AY284" s="17" t="s">
        <v>127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134</v>
      </c>
      <c r="BM284" s="237" t="s">
        <v>501</v>
      </c>
    </row>
    <row r="285" s="13" customFormat="1">
      <c r="A285" s="13"/>
      <c r="B285" s="239"/>
      <c r="C285" s="240"/>
      <c r="D285" s="241" t="s">
        <v>136</v>
      </c>
      <c r="E285" s="242" t="s">
        <v>1</v>
      </c>
      <c r="F285" s="243" t="s">
        <v>502</v>
      </c>
      <c r="G285" s="240"/>
      <c r="H285" s="242" t="s">
        <v>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136</v>
      </c>
      <c r="AU285" s="249" t="s">
        <v>85</v>
      </c>
      <c r="AV285" s="13" t="s">
        <v>83</v>
      </c>
      <c r="AW285" s="13" t="s">
        <v>32</v>
      </c>
      <c r="AX285" s="13" t="s">
        <v>76</v>
      </c>
      <c r="AY285" s="249" t="s">
        <v>127</v>
      </c>
    </row>
    <row r="286" s="14" customFormat="1">
      <c r="A286" s="14"/>
      <c r="B286" s="250"/>
      <c r="C286" s="251"/>
      <c r="D286" s="241" t="s">
        <v>136</v>
      </c>
      <c r="E286" s="252" t="s">
        <v>1</v>
      </c>
      <c r="F286" s="253" t="s">
        <v>503</v>
      </c>
      <c r="G286" s="251"/>
      <c r="H286" s="254">
        <v>48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136</v>
      </c>
      <c r="AU286" s="260" t="s">
        <v>85</v>
      </c>
      <c r="AV286" s="14" t="s">
        <v>85</v>
      </c>
      <c r="AW286" s="14" t="s">
        <v>32</v>
      </c>
      <c r="AX286" s="14" t="s">
        <v>76</v>
      </c>
      <c r="AY286" s="260" t="s">
        <v>127</v>
      </c>
    </row>
    <row r="287" s="15" customFormat="1">
      <c r="A287" s="15"/>
      <c r="B287" s="261"/>
      <c r="C287" s="262"/>
      <c r="D287" s="241" t="s">
        <v>136</v>
      </c>
      <c r="E287" s="263" t="s">
        <v>1</v>
      </c>
      <c r="F287" s="264" t="s">
        <v>139</v>
      </c>
      <c r="G287" s="262"/>
      <c r="H287" s="265">
        <v>48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1" t="s">
        <v>136</v>
      </c>
      <c r="AU287" s="271" t="s">
        <v>85</v>
      </c>
      <c r="AV287" s="15" t="s">
        <v>134</v>
      </c>
      <c r="AW287" s="15" t="s">
        <v>32</v>
      </c>
      <c r="AX287" s="15" t="s">
        <v>83</v>
      </c>
      <c r="AY287" s="271" t="s">
        <v>127</v>
      </c>
    </row>
    <row r="288" s="2" customFormat="1" ht="16.5" customHeight="1">
      <c r="A288" s="38"/>
      <c r="B288" s="39"/>
      <c r="C288" s="226" t="s">
        <v>340</v>
      </c>
      <c r="D288" s="226" t="s">
        <v>129</v>
      </c>
      <c r="E288" s="227" t="s">
        <v>504</v>
      </c>
      <c r="F288" s="228" t="s">
        <v>505</v>
      </c>
      <c r="G288" s="229" t="s">
        <v>132</v>
      </c>
      <c r="H288" s="230">
        <v>82</v>
      </c>
      <c r="I288" s="231"/>
      <c r="J288" s="232">
        <f>ROUND(I288*H288,2)</f>
        <v>0</v>
      </c>
      <c r="K288" s="228" t="s">
        <v>133</v>
      </c>
      <c r="L288" s="44"/>
      <c r="M288" s="233" t="s">
        <v>1</v>
      </c>
      <c r="N288" s="234" t="s">
        <v>41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134</v>
      </c>
      <c r="AT288" s="237" t="s">
        <v>129</v>
      </c>
      <c r="AU288" s="237" t="s">
        <v>85</v>
      </c>
      <c r="AY288" s="17" t="s">
        <v>127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83</v>
      </c>
      <c r="BK288" s="238">
        <f>ROUND(I288*H288,2)</f>
        <v>0</v>
      </c>
      <c r="BL288" s="17" t="s">
        <v>134</v>
      </c>
      <c r="BM288" s="237" t="s">
        <v>506</v>
      </c>
    </row>
    <row r="289" s="13" customFormat="1">
      <c r="A289" s="13"/>
      <c r="B289" s="239"/>
      <c r="C289" s="240"/>
      <c r="D289" s="241" t="s">
        <v>136</v>
      </c>
      <c r="E289" s="242" t="s">
        <v>1</v>
      </c>
      <c r="F289" s="243" t="s">
        <v>507</v>
      </c>
      <c r="G289" s="240"/>
      <c r="H289" s="242" t="s">
        <v>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85</v>
      </c>
      <c r="AV289" s="13" t="s">
        <v>83</v>
      </c>
      <c r="AW289" s="13" t="s">
        <v>32</v>
      </c>
      <c r="AX289" s="13" t="s">
        <v>76</v>
      </c>
      <c r="AY289" s="249" t="s">
        <v>127</v>
      </c>
    </row>
    <row r="290" s="14" customFormat="1">
      <c r="A290" s="14"/>
      <c r="B290" s="250"/>
      <c r="C290" s="251"/>
      <c r="D290" s="241" t="s">
        <v>136</v>
      </c>
      <c r="E290" s="252" t="s">
        <v>1</v>
      </c>
      <c r="F290" s="253" t="s">
        <v>508</v>
      </c>
      <c r="G290" s="251"/>
      <c r="H290" s="254">
        <v>82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0" t="s">
        <v>136</v>
      </c>
      <c r="AU290" s="260" t="s">
        <v>85</v>
      </c>
      <c r="AV290" s="14" t="s">
        <v>85</v>
      </c>
      <c r="AW290" s="14" t="s">
        <v>32</v>
      </c>
      <c r="AX290" s="14" t="s">
        <v>76</v>
      </c>
      <c r="AY290" s="260" t="s">
        <v>127</v>
      </c>
    </row>
    <row r="291" s="15" customFormat="1">
      <c r="A291" s="15"/>
      <c r="B291" s="261"/>
      <c r="C291" s="262"/>
      <c r="D291" s="241" t="s">
        <v>136</v>
      </c>
      <c r="E291" s="263" t="s">
        <v>1</v>
      </c>
      <c r="F291" s="264" t="s">
        <v>139</v>
      </c>
      <c r="G291" s="262"/>
      <c r="H291" s="265">
        <v>82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1" t="s">
        <v>136</v>
      </c>
      <c r="AU291" s="271" t="s">
        <v>85</v>
      </c>
      <c r="AV291" s="15" t="s">
        <v>134</v>
      </c>
      <c r="AW291" s="15" t="s">
        <v>32</v>
      </c>
      <c r="AX291" s="15" t="s">
        <v>83</v>
      </c>
      <c r="AY291" s="271" t="s">
        <v>127</v>
      </c>
    </row>
    <row r="292" s="2" customFormat="1" ht="16.5" customHeight="1">
      <c r="A292" s="38"/>
      <c r="B292" s="39"/>
      <c r="C292" s="226" t="s">
        <v>348</v>
      </c>
      <c r="D292" s="226" t="s">
        <v>129</v>
      </c>
      <c r="E292" s="227" t="s">
        <v>509</v>
      </c>
      <c r="F292" s="228" t="s">
        <v>510</v>
      </c>
      <c r="G292" s="229" t="s">
        <v>132</v>
      </c>
      <c r="H292" s="230">
        <v>86</v>
      </c>
      <c r="I292" s="231"/>
      <c r="J292" s="232">
        <f>ROUND(I292*H292,2)</f>
        <v>0</v>
      </c>
      <c r="K292" s="228" t="s">
        <v>133</v>
      </c>
      <c r="L292" s="44"/>
      <c r="M292" s="233" t="s">
        <v>1</v>
      </c>
      <c r="N292" s="234" t="s">
        <v>41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134</v>
      </c>
      <c r="AT292" s="237" t="s">
        <v>129</v>
      </c>
      <c r="AU292" s="237" t="s">
        <v>85</v>
      </c>
      <c r="AY292" s="17" t="s">
        <v>127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134</v>
      </c>
      <c r="BM292" s="237" t="s">
        <v>511</v>
      </c>
    </row>
    <row r="293" s="13" customFormat="1">
      <c r="A293" s="13"/>
      <c r="B293" s="239"/>
      <c r="C293" s="240"/>
      <c r="D293" s="241" t="s">
        <v>136</v>
      </c>
      <c r="E293" s="242" t="s">
        <v>1</v>
      </c>
      <c r="F293" s="243" t="s">
        <v>512</v>
      </c>
      <c r="G293" s="240"/>
      <c r="H293" s="242" t="s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136</v>
      </c>
      <c r="AU293" s="249" t="s">
        <v>85</v>
      </c>
      <c r="AV293" s="13" t="s">
        <v>83</v>
      </c>
      <c r="AW293" s="13" t="s">
        <v>32</v>
      </c>
      <c r="AX293" s="13" t="s">
        <v>76</v>
      </c>
      <c r="AY293" s="249" t="s">
        <v>127</v>
      </c>
    </row>
    <row r="294" s="14" customFormat="1">
      <c r="A294" s="14"/>
      <c r="B294" s="250"/>
      <c r="C294" s="251"/>
      <c r="D294" s="241" t="s">
        <v>136</v>
      </c>
      <c r="E294" s="252" t="s">
        <v>1</v>
      </c>
      <c r="F294" s="253" t="s">
        <v>513</v>
      </c>
      <c r="G294" s="251"/>
      <c r="H294" s="254">
        <v>86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136</v>
      </c>
      <c r="AU294" s="260" t="s">
        <v>85</v>
      </c>
      <c r="AV294" s="14" t="s">
        <v>85</v>
      </c>
      <c r="AW294" s="14" t="s">
        <v>32</v>
      </c>
      <c r="AX294" s="14" t="s">
        <v>76</v>
      </c>
      <c r="AY294" s="260" t="s">
        <v>127</v>
      </c>
    </row>
    <row r="295" s="15" customFormat="1">
      <c r="A295" s="15"/>
      <c r="B295" s="261"/>
      <c r="C295" s="262"/>
      <c r="D295" s="241" t="s">
        <v>136</v>
      </c>
      <c r="E295" s="263" t="s">
        <v>1</v>
      </c>
      <c r="F295" s="264" t="s">
        <v>139</v>
      </c>
      <c r="G295" s="262"/>
      <c r="H295" s="265">
        <v>86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1" t="s">
        <v>136</v>
      </c>
      <c r="AU295" s="271" t="s">
        <v>85</v>
      </c>
      <c r="AV295" s="15" t="s">
        <v>134</v>
      </c>
      <c r="AW295" s="15" t="s">
        <v>32</v>
      </c>
      <c r="AX295" s="15" t="s">
        <v>83</v>
      </c>
      <c r="AY295" s="271" t="s">
        <v>127</v>
      </c>
    </row>
    <row r="296" s="2" customFormat="1" ht="16.5" customHeight="1">
      <c r="A296" s="38"/>
      <c r="B296" s="39"/>
      <c r="C296" s="226" t="s">
        <v>352</v>
      </c>
      <c r="D296" s="226" t="s">
        <v>129</v>
      </c>
      <c r="E296" s="227" t="s">
        <v>514</v>
      </c>
      <c r="F296" s="228" t="s">
        <v>515</v>
      </c>
      <c r="G296" s="229" t="s">
        <v>132</v>
      </c>
      <c r="H296" s="230">
        <v>22</v>
      </c>
      <c r="I296" s="231"/>
      <c r="J296" s="232">
        <f>ROUND(I296*H296,2)</f>
        <v>0</v>
      </c>
      <c r="K296" s="228" t="s">
        <v>133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0.40799999999999997</v>
      </c>
      <c r="R296" s="235">
        <f>Q296*H296</f>
        <v>8.9759999999999991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134</v>
      </c>
      <c r="AT296" s="237" t="s">
        <v>129</v>
      </c>
      <c r="AU296" s="237" t="s">
        <v>85</v>
      </c>
      <c r="AY296" s="17" t="s">
        <v>127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134</v>
      </c>
      <c r="BM296" s="237" t="s">
        <v>516</v>
      </c>
    </row>
    <row r="297" s="13" customFormat="1">
      <c r="A297" s="13"/>
      <c r="B297" s="239"/>
      <c r="C297" s="240"/>
      <c r="D297" s="241" t="s">
        <v>136</v>
      </c>
      <c r="E297" s="242" t="s">
        <v>1</v>
      </c>
      <c r="F297" s="243" t="s">
        <v>517</v>
      </c>
      <c r="G297" s="240"/>
      <c r="H297" s="242" t="s">
        <v>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85</v>
      </c>
      <c r="AV297" s="13" t="s">
        <v>83</v>
      </c>
      <c r="AW297" s="13" t="s">
        <v>32</v>
      </c>
      <c r="AX297" s="13" t="s">
        <v>76</v>
      </c>
      <c r="AY297" s="249" t="s">
        <v>127</v>
      </c>
    </row>
    <row r="298" s="14" customFormat="1">
      <c r="A298" s="14"/>
      <c r="B298" s="250"/>
      <c r="C298" s="251"/>
      <c r="D298" s="241" t="s">
        <v>136</v>
      </c>
      <c r="E298" s="252" t="s">
        <v>1</v>
      </c>
      <c r="F298" s="253" t="s">
        <v>518</v>
      </c>
      <c r="G298" s="251"/>
      <c r="H298" s="254">
        <v>22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136</v>
      </c>
      <c r="AU298" s="260" t="s">
        <v>85</v>
      </c>
      <c r="AV298" s="14" t="s">
        <v>85</v>
      </c>
      <c r="AW298" s="14" t="s">
        <v>32</v>
      </c>
      <c r="AX298" s="14" t="s">
        <v>76</v>
      </c>
      <c r="AY298" s="260" t="s">
        <v>127</v>
      </c>
    </row>
    <row r="299" s="15" customFormat="1">
      <c r="A299" s="15"/>
      <c r="B299" s="261"/>
      <c r="C299" s="262"/>
      <c r="D299" s="241" t="s">
        <v>136</v>
      </c>
      <c r="E299" s="263" t="s">
        <v>1</v>
      </c>
      <c r="F299" s="264" t="s">
        <v>139</v>
      </c>
      <c r="G299" s="262"/>
      <c r="H299" s="265">
        <v>22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1" t="s">
        <v>136</v>
      </c>
      <c r="AU299" s="271" t="s">
        <v>85</v>
      </c>
      <c r="AV299" s="15" t="s">
        <v>134</v>
      </c>
      <c r="AW299" s="15" t="s">
        <v>32</v>
      </c>
      <c r="AX299" s="15" t="s">
        <v>83</v>
      </c>
      <c r="AY299" s="271" t="s">
        <v>127</v>
      </c>
    </row>
    <row r="300" s="2" customFormat="1" ht="16.5" customHeight="1">
      <c r="A300" s="38"/>
      <c r="B300" s="39"/>
      <c r="C300" s="226" t="s">
        <v>519</v>
      </c>
      <c r="D300" s="226" t="s">
        <v>129</v>
      </c>
      <c r="E300" s="227" t="s">
        <v>520</v>
      </c>
      <c r="F300" s="228" t="s">
        <v>521</v>
      </c>
      <c r="G300" s="229" t="s">
        <v>132</v>
      </c>
      <c r="H300" s="230">
        <v>86</v>
      </c>
      <c r="I300" s="231"/>
      <c r="J300" s="232">
        <f>ROUND(I300*H300,2)</f>
        <v>0</v>
      </c>
      <c r="K300" s="228" t="s">
        <v>133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134</v>
      </c>
      <c r="AT300" s="237" t="s">
        <v>129</v>
      </c>
      <c r="AU300" s="237" t="s">
        <v>85</v>
      </c>
      <c r="AY300" s="17" t="s">
        <v>127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134</v>
      </c>
      <c r="BM300" s="237" t="s">
        <v>522</v>
      </c>
    </row>
    <row r="301" s="13" customFormat="1">
      <c r="A301" s="13"/>
      <c r="B301" s="239"/>
      <c r="C301" s="240"/>
      <c r="D301" s="241" t="s">
        <v>136</v>
      </c>
      <c r="E301" s="242" t="s">
        <v>1</v>
      </c>
      <c r="F301" s="243" t="s">
        <v>512</v>
      </c>
      <c r="G301" s="240"/>
      <c r="H301" s="242" t="s">
        <v>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136</v>
      </c>
      <c r="AU301" s="249" t="s">
        <v>85</v>
      </c>
      <c r="AV301" s="13" t="s">
        <v>83</v>
      </c>
      <c r="AW301" s="13" t="s">
        <v>32</v>
      </c>
      <c r="AX301" s="13" t="s">
        <v>76</v>
      </c>
      <c r="AY301" s="249" t="s">
        <v>127</v>
      </c>
    </row>
    <row r="302" s="14" customFormat="1">
      <c r="A302" s="14"/>
      <c r="B302" s="250"/>
      <c r="C302" s="251"/>
      <c r="D302" s="241" t="s">
        <v>136</v>
      </c>
      <c r="E302" s="252" t="s">
        <v>1</v>
      </c>
      <c r="F302" s="253" t="s">
        <v>513</v>
      </c>
      <c r="G302" s="251"/>
      <c r="H302" s="254">
        <v>86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0" t="s">
        <v>136</v>
      </c>
      <c r="AU302" s="260" t="s">
        <v>85</v>
      </c>
      <c r="AV302" s="14" t="s">
        <v>85</v>
      </c>
      <c r="AW302" s="14" t="s">
        <v>32</v>
      </c>
      <c r="AX302" s="14" t="s">
        <v>76</v>
      </c>
      <c r="AY302" s="260" t="s">
        <v>127</v>
      </c>
    </row>
    <row r="303" s="15" customFormat="1">
      <c r="A303" s="15"/>
      <c r="B303" s="261"/>
      <c r="C303" s="262"/>
      <c r="D303" s="241" t="s">
        <v>136</v>
      </c>
      <c r="E303" s="263" t="s">
        <v>1</v>
      </c>
      <c r="F303" s="264" t="s">
        <v>139</v>
      </c>
      <c r="G303" s="262"/>
      <c r="H303" s="265">
        <v>86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1" t="s">
        <v>136</v>
      </c>
      <c r="AU303" s="271" t="s">
        <v>85</v>
      </c>
      <c r="AV303" s="15" t="s">
        <v>134</v>
      </c>
      <c r="AW303" s="15" t="s">
        <v>32</v>
      </c>
      <c r="AX303" s="15" t="s">
        <v>83</v>
      </c>
      <c r="AY303" s="271" t="s">
        <v>127</v>
      </c>
    </row>
    <row r="304" s="2" customFormat="1" ht="16.5" customHeight="1">
      <c r="A304" s="38"/>
      <c r="B304" s="39"/>
      <c r="C304" s="226" t="s">
        <v>523</v>
      </c>
      <c r="D304" s="226" t="s">
        <v>129</v>
      </c>
      <c r="E304" s="227" t="s">
        <v>524</v>
      </c>
      <c r="F304" s="228" t="s">
        <v>525</v>
      </c>
      <c r="G304" s="229" t="s">
        <v>132</v>
      </c>
      <c r="H304" s="230">
        <v>82</v>
      </c>
      <c r="I304" s="231"/>
      <c r="J304" s="232">
        <f>ROUND(I304*H304,2)</f>
        <v>0</v>
      </c>
      <c r="K304" s="228" t="s">
        <v>133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134</v>
      </c>
      <c r="AT304" s="237" t="s">
        <v>129</v>
      </c>
      <c r="AU304" s="237" t="s">
        <v>85</v>
      </c>
      <c r="AY304" s="17" t="s">
        <v>127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134</v>
      </c>
      <c r="BM304" s="237" t="s">
        <v>526</v>
      </c>
    </row>
    <row r="305" s="13" customFormat="1">
      <c r="A305" s="13"/>
      <c r="B305" s="239"/>
      <c r="C305" s="240"/>
      <c r="D305" s="241" t="s">
        <v>136</v>
      </c>
      <c r="E305" s="242" t="s">
        <v>1</v>
      </c>
      <c r="F305" s="243" t="s">
        <v>512</v>
      </c>
      <c r="G305" s="240"/>
      <c r="H305" s="242" t="s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136</v>
      </c>
      <c r="AU305" s="249" t="s">
        <v>85</v>
      </c>
      <c r="AV305" s="13" t="s">
        <v>83</v>
      </c>
      <c r="AW305" s="13" t="s">
        <v>32</v>
      </c>
      <c r="AX305" s="13" t="s">
        <v>76</v>
      </c>
      <c r="AY305" s="249" t="s">
        <v>127</v>
      </c>
    </row>
    <row r="306" s="14" customFormat="1">
      <c r="A306" s="14"/>
      <c r="B306" s="250"/>
      <c r="C306" s="251"/>
      <c r="D306" s="241" t="s">
        <v>136</v>
      </c>
      <c r="E306" s="252" t="s">
        <v>1</v>
      </c>
      <c r="F306" s="253" t="s">
        <v>527</v>
      </c>
      <c r="G306" s="251"/>
      <c r="H306" s="254">
        <v>82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136</v>
      </c>
      <c r="AU306" s="260" t="s">
        <v>85</v>
      </c>
      <c r="AV306" s="14" t="s">
        <v>85</v>
      </c>
      <c r="AW306" s="14" t="s">
        <v>32</v>
      </c>
      <c r="AX306" s="14" t="s">
        <v>76</v>
      </c>
      <c r="AY306" s="260" t="s">
        <v>127</v>
      </c>
    </row>
    <row r="307" s="15" customFormat="1">
      <c r="A307" s="15"/>
      <c r="B307" s="261"/>
      <c r="C307" s="262"/>
      <c r="D307" s="241" t="s">
        <v>136</v>
      </c>
      <c r="E307" s="263" t="s">
        <v>1</v>
      </c>
      <c r="F307" s="264" t="s">
        <v>139</v>
      </c>
      <c r="G307" s="262"/>
      <c r="H307" s="265">
        <v>82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1" t="s">
        <v>136</v>
      </c>
      <c r="AU307" s="271" t="s">
        <v>85</v>
      </c>
      <c r="AV307" s="15" t="s">
        <v>134</v>
      </c>
      <c r="AW307" s="15" t="s">
        <v>32</v>
      </c>
      <c r="AX307" s="15" t="s">
        <v>83</v>
      </c>
      <c r="AY307" s="271" t="s">
        <v>127</v>
      </c>
    </row>
    <row r="308" s="2" customFormat="1" ht="16.5" customHeight="1">
      <c r="A308" s="38"/>
      <c r="B308" s="39"/>
      <c r="C308" s="226" t="s">
        <v>528</v>
      </c>
      <c r="D308" s="226" t="s">
        <v>129</v>
      </c>
      <c r="E308" s="227" t="s">
        <v>524</v>
      </c>
      <c r="F308" s="228" t="s">
        <v>525</v>
      </c>
      <c r="G308" s="229" t="s">
        <v>132</v>
      </c>
      <c r="H308" s="230">
        <v>569</v>
      </c>
      <c r="I308" s="231"/>
      <c r="J308" s="232">
        <f>ROUND(I308*H308,2)</f>
        <v>0</v>
      </c>
      <c r="K308" s="228" t="s">
        <v>133</v>
      </c>
      <c r="L308" s="44"/>
      <c r="M308" s="233" t="s">
        <v>1</v>
      </c>
      <c r="N308" s="234" t="s">
        <v>41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134</v>
      </c>
      <c r="AT308" s="237" t="s">
        <v>129</v>
      </c>
      <c r="AU308" s="237" t="s">
        <v>85</v>
      </c>
      <c r="AY308" s="17" t="s">
        <v>127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134</v>
      </c>
      <c r="BM308" s="237" t="s">
        <v>529</v>
      </c>
    </row>
    <row r="309" s="13" customFormat="1">
      <c r="A309" s="13"/>
      <c r="B309" s="239"/>
      <c r="C309" s="240"/>
      <c r="D309" s="241" t="s">
        <v>136</v>
      </c>
      <c r="E309" s="242" t="s">
        <v>1</v>
      </c>
      <c r="F309" s="243" t="s">
        <v>530</v>
      </c>
      <c r="G309" s="240"/>
      <c r="H309" s="242" t="s">
        <v>1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136</v>
      </c>
      <c r="AU309" s="249" t="s">
        <v>85</v>
      </c>
      <c r="AV309" s="13" t="s">
        <v>83</v>
      </c>
      <c r="AW309" s="13" t="s">
        <v>32</v>
      </c>
      <c r="AX309" s="13" t="s">
        <v>76</v>
      </c>
      <c r="AY309" s="249" t="s">
        <v>127</v>
      </c>
    </row>
    <row r="310" s="14" customFormat="1">
      <c r="A310" s="14"/>
      <c r="B310" s="250"/>
      <c r="C310" s="251"/>
      <c r="D310" s="241" t="s">
        <v>136</v>
      </c>
      <c r="E310" s="252" t="s">
        <v>1</v>
      </c>
      <c r="F310" s="253" t="s">
        <v>178</v>
      </c>
      <c r="G310" s="251"/>
      <c r="H310" s="254">
        <v>569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0" t="s">
        <v>136</v>
      </c>
      <c r="AU310" s="260" t="s">
        <v>85</v>
      </c>
      <c r="AV310" s="14" t="s">
        <v>85</v>
      </c>
      <c r="AW310" s="14" t="s">
        <v>32</v>
      </c>
      <c r="AX310" s="14" t="s">
        <v>76</v>
      </c>
      <c r="AY310" s="260" t="s">
        <v>127</v>
      </c>
    </row>
    <row r="311" s="15" customFormat="1">
      <c r="A311" s="15"/>
      <c r="B311" s="261"/>
      <c r="C311" s="262"/>
      <c r="D311" s="241" t="s">
        <v>136</v>
      </c>
      <c r="E311" s="263" t="s">
        <v>1</v>
      </c>
      <c r="F311" s="264" t="s">
        <v>139</v>
      </c>
      <c r="G311" s="262"/>
      <c r="H311" s="265">
        <v>569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1" t="s">
        <v>136</v>
      </c>
      <c r="AU311" s="271" t="s">
        <v>85</v>
      </c>
      <c r="AV311" s="15" t="s">
        <v>134</v>
      </c>
      <c r="AW311" s="15" t="s">
        <v>32</v>
      </c>
      <c r="AX311" s="15" t="s">
        <v>83</v>
      </c>
      <c r="AY311" s="271" t="s">
        <v>127</v>
      </c>
    </row>
    <row r="312" s="2" customFormat="1" ht="21.75" customHeight="1">
      <c r="A312" s="38"/>
      <c r="B312" s="39"/>
      <c r="C312" s="226" t="s">
        <v>531</v>
      </c>
      <c r="D312" s="226" t="s">
        <v>129</v>
      </c>
      <c r="E312" s="227" t="s">
        <v>532</v>
      </c>
      <c r="F312" s="228" t="s">
        <v>533</v>
      </c>
      <c r="G312" s="229" t="s">
        <v>132</v>
      </c>
      <c r="H312" s="230">
        <v>82</v>
      </c>
      <c r="I312" s="231"/>
      <c r="J312" s="232">
        <f>ROUND(I312*H312,2)</f>
        <v>0</v>
      </c>
      <c r="K312" s="228" t="s">
        <v>133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134</v>
      </c>
      <c r="AT312" s="237" t="s">
        <v>129</v>
      </c>
      <c r="AU312" s="237" t="s">
        <v>85</v>
      </c>
      <c r="AY312" s="17" t="s">
        <v>127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134</v>
      </c>
      <c r="BM312" s="237" t="s">
        <v>534</v>
      </c>
    </row>
    <row r="313" s="13" customFormat="1">
      <c r="A313" s="13"/>
      <c r="B313" s="239"/>
      <c r="C313" s="240"/>
      <c r="D313" s="241" t="s">
        <v>136</v>
      </c>
      <c r="E313" s="242" t="s">
        <v>1</v>
      </c>
      <c r="F313" s="243" t="s">
        <v>535</v>
      </c>
      <c r="G313" s="240"/>
      <c r="H313" s="242" t="s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136</v>
      </c>
      <c r="AU313" s="249" t="s">
        <v>85</v>
      </c>
      <c r="AV313" s="13" t="s">
        <v>83</v>
      </c>
      <c r="AW313" s="13" t="s">
        <v>32</v>
      </c>
      <c r="AX313" s="13" t="s">
        <v>76</v>
      </c>
      <c r="AY313" s="249" t="s">
        <v>127</v>
      </c>
    </row>
    <row r="314" s="14" customFormat="1">
      <c r="A314" s="14"/>
      <c r="B314" s="250"/>
      <c r="C314" s="251"/>
      <c r="D314" s="241" t="s">
        <v>136</v>
      </c>
      <c r="E314" s="252" t="s">
        <v>1</v>
      </c>
      <c r="F314" s="253" t="s">
        <v>527</v>
      </c>
      <c r="G314" s="251"/>
      <c r="H314" s="254">
        <v>82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136</v>
      </c>
      <c r="AU314" s="260" t="s">
        <v>85</v>
      </c>
      <c r="AV314" s="14" t="s">
        <v>85</v>
      </c>
      <c r="AW314" s="14" t="s">
        <v>32</v>
      </c>
      <c r="AX314" s="14" t="s">
        <v>76</v>
      </c>
      <c r="AY314" s="260" t="s">
        <v>127</v>
      </c>
    </row>
    <row r="315" s="15" customFormat="1">
      <c r="A315" s="15"/>
      <c r="B315" s="261"/>
      <c r="C315" s="262"/>
      <c r="D315" s="241" t="s">
        <v>136</v>
      </c>
      <c r="E315" s="263" t="s">
        <v>1</v>
      </c>
      <c r="F315" s="264" t="s">
        <v>139</v>
      </c>
      <c r="G315" s="262"/>
      <c r="H315" s="265">
        <v>82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1" t="s">
        <v>136</v>
      </c>
      <c r="AU315" s="271" t="s">
        <v>85</v>
      </c>
      <c r="AV315" s="15" t="s">
        <v>134</v>
      </c>
      <c r="AW315" s="15" t="s">
        <v>32</v>
      </c>
      <c r="AX315" s="15" t="s">
        <v>83</v>
      </c>
      <c r="AY315" s="271" t="s">
        <v>127</v>
      </c>
    </row>
    <row r="316" s="2" customFormat="1" ht="21.75" customHeight="1">
      <c r="A316" s="38"/>
      <c r="B316" s="39"/>
      <c r="C316" s="226" t="s">
        <v>536</v>
      </c>
      <c r="D316" s="226" t="s">
        <v>129</v>
      </c>
      <c r="E316" s="227" t="s">
        <v>537</v>
      </c>
      <c r="F316" s="228" t="s">
        <v>538</v>
      </c>
      <c r="G316" s="229" t="s">
        <v>132</v>
      </c>
      <c r="H316" s="230">
        <v>569</v>
      </c>
      <c r="I316" s="231"/>
      <c r="J316" s="232">
        <f>ROUND(I316*H316,2)</f>
        <v>0</v>
      </c>
      <c r="K316" s="228" t="s">
        <v>133</v>
      </c>
      <c r="L316" s="44"/>
      <c r="M316" s="233" t="s">
        <v>1</v>
      </c>
      <c r="N316" s="234" t="s">
        <v>41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134</v>
      </c>
      <c r="AT316" s="237" t="s">
        <v>129</v>
      </c>
      <c r="AU316" s="237" t="s">
        <v>85</v>
      </c>
      <c r="AY316" s="17" t="s">
        <v>127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83</v>
      </c>
      <c r="BK316" s="238">
        <f>ROUND(I316*H316,2)</f>
        <v>0</v>
      </c>
      <c r="BL316" s="17" t="s">
        <v>134</v>
      </c>
      <c r="BM316" s="237" t="s">
        <v>539</v>
      </c>
    </row>
    <row r="317" s="13" customFormat="1">
      <c r="A317" s="13"/>
      <c r="B317" s="239"/>
      <c r="C317" s="240"/>
      <c r="D317" s="241" t="s">
        <v>136</v>
      </c>
      <c r="E317" s="242" t="s">
        <v>1</v>
      </c>
      <c r="F317" s="243" t="s">
        <v>530</v>
      </c>
      <c r="G317" s="240"/>
      <c r="H317" s="242" t="s">
        <v>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136</v>
      </c>
      <c r="AU317" s="249" t="s">
        <v>85</v>
      </c>
      <c r="AV317" s="13" t="s">
        <v>83</v>
      </c>
      <c r="AW317" s="13" t="s">
        <v>32</v>
      </c>
      <c r="AX317" s="13" t="s">
        <v>76</v>
      </c>
      <c r="AY317" s="249" t="s">
        <v>127</v>
      </c>
    </row>
    <row r="318" s="14" customFormat="1">
      <c r="A318" s="14"/>
      <c r="B318" s="250"/>
      <c r="C318" s="251"/>
      <c r="D318" s="241" t="s">
        <v>136</v>
      </c>
      <c r="E318" s="252" t="s">
        <v>1</v>
      </c>
      <c r="F318" s="253" t="s">
        <v>178</v>
      </c>
      <c r="G318" s="251"/>
      <c r="H318" s="254">
        <v>569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136</v>
      </c>
      <c r="AU318" s="260" t="s">
        <v>85</v>
      </c>
      <c r="AV318" s="14" t="s">
        <v>85</v>
      </c>
      <c r="AW318" s="14" t="s">
        <v>32</v>
      </c>
      <c r="AX318" s="14" t="s">
        <v>76</v>
      </c>
      <c r="AY318" s="260" t="s">
        <v>127</v>
      </c>
    </row>
    <row r="319" s="15" customFormat="1">
      <c r="A319" s="15"/>
      <c r="B319" s="261"/>
      <c r="C319" s="262"/>
      <c r="D319" s="241" t="s">
        <v>136</v>
      </c>
      <c r="E319" s="263" t="s">
        <v>1</v>
      </c>
      <c r="F319" s="264" t="s">
        <v>139</v>
      </c>
      <c r="G319" s="262"/>
      <c r="H319" s="265">
        <v>569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1" t="s">
        <v>136</v>
      </c>
      <c r="AU319" s="271" t="s">
        <v>85</v>
      </c>
      <c r="AV319" s="15" t="s">
        <v>134</v>
      </c>
      <c r="AW319" s="15" t="s">
        <v>32</v>
      </c>
      <c r="AX319" s="15" t="s">
        <v>83</v>
      </c>
      <c r="AY319" s="271" t="s">
        <v>127</v>
      </c>
    </row>
    <row r="320" s="2" customFormat="1" ht="16.5" customHeight="1">
      <c r="A320" s="38"/>
      <c r="B320" s="39"/>
      <c r="C320" s="226" t="s">
        <v>540</v>
      </c>
      <c r="D320" s="226" t="s">
        <v>129</v>
      </c>
      <c r="E320" s="227" t="s">
        <v>541</v>
      </c>
      <c r="F320" s="228" t="s">
        <v>542</v>
      </c>
      <c r="G320" s="229" t="s">
        <v>132</v>
      </c>
      <c r="H320" s="230">
        <v>8</v>
      </c>
      <c r="I320" s="231"/>
      <c r="J320" s="232">
        <f>ROUND(I320*H320,2)</f>
        <v>0</v>
      </c>
      <c r="K320" s="228" t="s">
        <v>133</v>
      </c>
      <c r="L320" s="44"/>
      <c r="M320" s="233" t="s">
        <v>1</v>
      </c>
      <c r="N320" s="234" t="s">
        <v>41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134</v>
      </c>
      <c r="AT320" s="237" t="s">
        <v>129</v>
      </c>
      <c r="AU320" s="237" t="s">
        <v>85</v>
      </c>
      <c r="AY320" s="17" t="s">
        <v>127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83</v>
      </c>
      <c r="BK320" s="238">
        <f>ROUND(I320*H320,2)</f>
        <v>0</v>
      </c>
      <c r="BL320" s="17" t="s">
        <v>134</v>
      </c>
      <c r="BM320" s="237" t="s">
        <v>543</v>
      </c>
    </row>
    <row r="321" s="13" customFormat="1">
      <c r="A321" s="13"/>
      <c r="B321" s="239"/>
      <c r="C321" s="240"/>
      <c r="D321" s="241" t="s">
        <v>136</v>
      </c>
      <c r="E321" s="242" t="s">
        <v>1</v>
      </c>
      <c r="F321" s="243" t="s">
        <v>544</v>
      </c>
      <c r="G321" s="240"/>
      <c r="H321" s="242" t="s">
        <v>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136</v>
      </c>
      <c r="AU321" s="249" t="s">
        <v>85</v>
      </c>
      <c r="AV321" s="13" t="s">
        <v>83</v>
      </c>
      <c r="AW321" s="13" t="s">
        <v>32</v>
      </c>
      <c r="AX321" s="13" t="s">
        <v>76</v>
      </c>
      <c r="AY321" s="249" t="s">
        <v>127</v>
      </c>
    </row>
    <row r="322" s="14" customFormat="1">
      <c r="A322" s="14"/>
      <c r="B322" s="250"/>
      <c r="C322" s="251"/>
      <c r="D322" s="241" t="s">
        <v>136</v>
      </c>
      <c r="E322" s="252" t="s">
        <v>1</v>
      </c>
      <c r="F322" s="253" t="s">
        <v>169</v>
      </c>
      <c r="G322" s="251"/>
      <c r="H322" s="254">
        <v>8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136</v>
      </c>
      <c r="AU322" s="260" t="s">
        <v>85</v>
      </c>
      <c r="AV322" s="14" t="s">
        <v>85</v>
      </c>
      <c r="AW322" s="14" t="s">
        <v>32</v>
      </c>
      <c r="AX322" s="14" t="s">
        <v>76</v>
      </c>
      <c r="AY322" s="260" t="s">
        <v>127</v>
      </c>
    </row>
    <row r="323" s="15" customFormat="1">
      <c r="A323" s="15"/>
      <c r="B323" s="261"/>
      <c r="C323" s="262"/>
      <c r="D323" s="241" t="s">
        <v>136</v>
      </c>
      <c r="E323" s="263" t="s">
        <v>1</v>
      </c>
      <c r="F323" s="264" t="s">
        <v>139</v>
      </c>
      <c r="G323" s="262"/>
      <c r="H323" s="265">
        <v>8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1" t="s">
        <v>136</v>
      </c>
      <c r="AU323" s="271" t="s">
        <v>85</v>
      </c>
      <c r="AV323" s="15" t="s">
        <v>134</v>
      </c>
      <c r="AW323" s="15" t="s">
        <v>32</v>
      </c>
      <c r="AX323" s="15" t="s">
        <v>83</v>
      </c>
      <c r="AY323" s="271" t="s">
        <v>127</v>
      </c>
    </row>
    <row r="324" s="2" customFormat="1" ht="16.5" customHeight="1">
      <c r="A324" s="38"/>
      <c r="B324" s="39"/>
      <c r="C324" s="226" t="s">
        <v>545</v>
      </c>
      <c r="D324" s="226" t="s">
        <v>129</v>
      </c>
      <c r="E324" s="227" t="s">
        <v>546</v>
      </c>
      <c r="F324" s="228" t="s">
        <v>547</v>
      </c>
      <c r="G324" s="229" t="s">
        <v>132</v>
      </c>
      <c r="H324" s="230">
        <v>20</v>
      </c>
      <c r="I324" s="231"/>
      <c r="J324" s="232">
        <f>ROUND(I324*H324,2)</f>
        <v>0</v>
      </c>
      <c r="K324" s="228" t="s">
        <v>133</v>
      </c>
      <c r="L324" s="44"/>
      <c r="M324" s="233" t="s">
        <v>1</v>
      </c>
      <c r="N324" s="234" t="s">
        <v>41</v>
      </c>
      <c r="O324" s="91"/>
      <c r="P324" s="235">
        <f>O324*H324</f>
        <v>0</v>
      </c>
      <c r="Q324" s="235">
        <v>0.089219999999999994</v>
      </c>
      <c r="R324" s="235">
        <f>Q324*H324</f>
        <v>1.7843999999999998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134</v>
      </c>
      <c r="AT324" s="237" t="s">
        <v>129</v>
      </c>
      <c r="AU324" s="237" t="s">
        <v>85</v>
      </c>
      <c r="AY324" s="17" t="s">
        <v>127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83</v>
      </c>
      <c r="BK324" s="238">
        <f>ROUND(I324*H324,2)</f>
        <v>0</v>
      </c>
      <c r="BL324" s="17" t="s">
        <v>134</v>
      </c>
      <c r="BM324" s="237" t="s">
        <v>548</v>
      </c>
    </row>
    <row r="325" s="13" customFormat="1">
      <c r="A325" s="13"/>
      <c r="B325" s="239"/>
      <c r="C325" s="240"/>
      <c r="D325" s="241" t="s">
        <v>136</v>
      </c>
      <c r="E325" s="242" t="s">
        <v>1</v>
      </c>
      <c r="F325" s="243" t="s">
        <v>549</v>
      </c>
      <c r="G325" s="240"/>
      <c r="H325" s="242" t="s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136</v>
      </c>
      <c r="AU325" s="249" t="s">
        <v>85</v>
      </c>
      <c r="AV325" s="13" t="s">
        <v>83</v>
      </c>
      <c r="AW325" s="13" t="s">
        <v>32</v>
      </c>
      <c r="AX325" s="13" t="s">
        <v>76</v>
      </c>
      <c r="AY325" s="249" t="s">
        <v>127</v>
      </c>
    </row>
    <row r="326" s="14" customFormat="1">
      <c r="A326" s="14"/>
      <c r="B326" s="250"/>
      <c r="C326" s="251"/>
      <c r="D326" s="241" t="s">
        <v>136</v>
      </c>
      <c r="E326" s="252" t="s">
        <v>1</v>
      </c>
      <c r="F326" s="253" t="s">
        <v>239</v>
      </c>
      <c r="G326" s="251"/>
      <c r="H326" s="254">
        <v>20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136</v>
      </c>
      <c r="AU326" s="260" t="s">
        <v>85</v>
      </c>
      <c r="AV326" s="14" t="s">
        <v>85</v>
      </c>
      <c r="AW326" s="14" t="s">
        <v>32</v>
      </c>
      <c r="AX326" s="14" t="s">
        <v>76</v>
      </c>
      <c r="AY326" s="260" t="s">
        <v>127</v>
      </c>
    </row>
    <row r="327" s="15" customFormat="1">
      <c r="A327" s="15"/>
      <c r="B327" s="261"/>
      <c r="C327" s="262"/>
      <c r="D327" s="241" t="s">
        <v>136</v>
      </c>
      <c r="E327" s="263" t="s">
        <v>1</v>
      </c>
      <c r="F327" s="264" t="s">
        <v>139</v>
      </c>
      <c r="G327" s="262"/>
      <c r="H327" s="265">
        <v>20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1" t="s">
        <v>136</v>
      </c>
      <c r="AU327" s="271" t="s">
        <v>85</v>
      </c>
      <c r="AV327" s="15" t="s">
        <v>134</v>
      </c>
      <c r="AW327" s="15" t="s">
        <v>32</v>
      </c>
      <c r="AX327" s="15" t="s">
        <v>83</v>
      </c>
      <c r="AY327" s="271" t="s">
        <v>127</v>
      </c>
    </row>
    <row r="328" s="2" customFormat="1" ht="16.5" customHeight="1">
      <c r="A328" s="38"/>
      <c r="B328" s="39"/>
      <c r="C328" s="277" t="s">
        <v>550</v>
      </c>
      <c r="D328" s="277" t="s">
        <v>429</v>
      </c>
      <c r="E328" s="278" t="s">
        <v>551</v>
      </c>
      <c r="F328" s="279" t="s">
        <v>552</v>
      </c>
      <c r="G328" s="280" t="s">
        <v>132</v>
      </c>
      <c r="H328" s="281">
        <v>20.600000000000001</v>
      </c>
      <c r="I328" s="282"/>
      <c r="J328" s="283">
        <f>ROUND(I328*H328,2)</f>
        <v>0</v>
      </c>
      <c r="K328" s="279" t="s">
        <v>133</v>
      </c>
      <c r="L328" s="284"/>
      <c r="M328" s="285" t="s">
        <v>1</v>
      </c>
      <c r="N328" s="286" t="s">
        <v>41</v>
      </c>
      <c r="O328" s="91"/>
      <c r="P328" s="235">
        <f>O328*H328</f>
        <v>0</v>
      </c>
      <c r="Q328" s="235">
        <v>0.113</v>
      </c>
      <c r="R328" s="235">
        <f>Q328*H328</f>
        <v>2.3278000000000003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169</v>
      </c>
      <c r="AT328" s="237" t="s">
        <v>429</v>
      </c>
      <c r="AU328" s="237" t="s">
        <v>85</v>
      </c>
      <c r="AY328" s="17" t="s">
        <v>127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83</v>
      </c>
      <c r="BK328" s="238">
        <f>ROUND(I328*H328,2)</f>
        <v>0</v>
      </c>
      <c r="BL328" s="17" t="s">
        <v>134</v>
      </c>
      <c r="BM328" s="237" t="s">
        <v>553</v>
      </c>
    </row>
    <row r="329" s="13" customFormat="1">
      <c r="A329" s="13"/>
      <c r="B329" s="239"/>
      <c r="C329" s="240"/>
      <c r="D329" s="241" t="s">
        <v>136</v>
      </c>
      <c r="E329" s="242" t="s">
        <v>1</v>
      </c>
      <c r="F329" s="243" t="s">
        <v>554</v>
      </c>
      <c r="G329" s="240"/>
      <c r="H329" s="242" t="s">
        <v>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85</v>
      </c>
      <c r="AV329" s="13" t="s">
        <v>83</v>
      </c>
      <c r="AW329" s="13" t="s">
        <v>32</v>
      </c>
      <c r="AX329" s="13" t="s">
        <v>76</v>
      </c>
      <c r="AY329" s="249" t="s">
        <v>127</v>
      </c>
    </row>
    <row r="330" s="14" customFormat="1">
      <c r="A330" s="14"/>
      <c r="B330" s="250"/>
      <c r="C330" s="251"/>
      <c r="D330" s="241" t="s">
        <v>136</v>
      </c>
      <c r="E330" s="252" t="s">
        <v>1</v>
      </c>
      <c r="F330" s="253" t="s">
        <v>555</v>
      </c>
      <c r="G330" s="251"/>
      <c r="H330" s="254">
        <v>20.600000000000001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0" t="s">
        <v>136</v>
      </c>
      <c r="AU330" s="260" t="s">
        <v>85</v>
      </c>
      <c r="AV330" s="14" t="s">
        <v>85</v>
      </c>
      <c r="AW330" s="14" t="s">
        <v>32</v>
      </c>
      <c r="AX330" s="14" t="s">
        <v>76</v>
      </c>
      <c r="AY330" s="260" t="s">
        <v>127</v>
      </c>
    </row>
    <row r="331" s="15" customFormat="1">
      <c r="A331" s="15"/>
      <c r="B331" s="261"/>
      <c r="C331" s="262"/>
      <c r="D331" s="241" t="s">
        <v>136</v>
      </c>
      <c r="E331" s="263" t="s">
        <v>1</v>
      </c>
      <c r="F331" s="264" t="s">
        <v>139</v>
      </c>
      <c r="G331" s="262"/>
      <c r="H331" s="265">
        <v>20.600000000000001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1" t="s">
        <v>136</v>
      </c>
      <c r="AU331" s="271" t="s">
        <v>85</v>
      </c>
      <c r="AV331" s="15" t="s">
        <v>134</v>
      </c>
      <c r="AW331" s="15" t="s">
        <v>32</v>
      </c>
      <c r="AX331" s="15" t="s">
        <v>83</v>
      </c>
      <c r="AY331" s="271" t="s">
        <v>127</v>
      </c>
    </row>
    <row r="332" s="2" customFormat="1" ht="16.5" customHeight="1">
      <c r="A332" s="38"/>
      <c r="B332" s="39"/>
      <c r="C332" s="226" t="s">
        <v>556</v>
      </c>
      <c r="D332" s="226" t="s">
        <v>129</v>
      </c>
      <c r="E332" s="227" t="s">
        <v>557</v>
      </c>
      <c r="F332" s="228" t="s">
        <v>558</v>
      </c>
      <c r="G332" s="229" t="s">
        <v>132</v>
      </c>
      <c r="H332" s="230">
        <v>28</v>
      </c>
      <c r="I332" s="231"/>
      <c r="J332" s="232">
        <f>ROUND(I332*H332,2)</f>
        <v>0</v>
      </c>
      <c r="K332" s="228" t="s">
        <v>133</v>
      </c>
      <c r="L332" s="44"/>
      <c r="M332" s="233" t="s">
        <v>1</v>
      </c>
      <c r="N332" s="234" t="s">
        <v>41</v>
      </c>
      <c r="O332" s="91"/>
      <c r="P332" s="235">
        <f>O332*H332</f>
        <v>0</v>
      </c>
      <c r="Q332" s="235">
        <v>0.089219999999999994</v>
      </c>
      <c r="R332" s="235">
        <f>Q332*H332</f>
        <v>2.4981599999999999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134</v>
      </c>
      <c r="AT332" s="237" t="s">
        <v>129</v>
      </c>
      <c r="AU332" s="237" t="s">
        <v>85</v>
      </c>
      <c r="AY332" s="17" t="s">
        <v>127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83</v>
      </c>
      <c r="BK332" s="238">
        <f>ROUND(I332*H332,2)</f>
        <v>0</v>
      </c>
      <c r="BL332" s="17" t="s">
        <v>134</v>
      </c>
      <c r="BM332" s="237" t="s">
        <v>559</v>
      </c>
    </row>
    <row r="333" s="13" customFormat="1">
      <c r="A333" s="13"/>
      <c r="B333" s="239"/>
      <c r="C333" s="240"/>
      <c r="D333" s="241" t="s">
        <v>136</v>
      </c>
      <c r="E333" s="242" t="s">
        <v>1</v>
      </c>
      <c r="F333" s="243" t="s">
        <v>560</v>
      </c>
      <c r="G333" s="240"/>
      <c r="H333" s="242" t="s">
        <v>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136</v>
      </c>
      <c r="AU333" s="249" t="s">
        <v>85</v>
      </c>
      <c r="AV333" s="13" t="s">
        <v>83</v>
      </c>
      <c r="AW333" s="13" t="s">
        <v>32</v>
      </c>
      <c r="AX333" s="13" t="s">
        <v>76</v>
      </c>
      <c r="AY333" s="249" t="s">
        <v>127</v>
      </c>
    </row>
    <row r="334" s="14" customFormat="1">
      <c r="A334" s="14"/>
      <c r="B334" s="250"/>
      <c r="C334" s="251"/>
      <c r="D334" s="241" t="s">
        <v>136</v>
      </c>
      <c r="E334" s="252" t="s">
        <v>1</v>
      </c>
      <c r="F334" s="253" t="s">
        <v>561</v>
      </c>
      <c r="G334" s="251"/>
      <c r="H334" s="254">
        <v>28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136</v>
      </c>
      <c r="AU334" s="260" t="s">
        <v>85</v>
      </c>
      <c r="AV334" s="14" t="s">
        <v>85</v>
      </c>
      <c r="AW334" s="14" t="s">
        <v>32</v>
      </c>
      <c r="AX334" s="14" t="s">
        <v>76</v>
      </c>
      <c r="AY334" s="260" t="s">
        <v>127</v>
      </c>
    </row>
    <row r="335" s="15" customFormat="1">
      <c r="A335" s="15"/>
      <c r="B335" s="261"/>
      <c r="C335" s="262"/>
      <c r="D335" s="241" t="s">
        <v>136</v>
      </c>
      <c r="E335" s="263" t="s">
        <v>1</v>
      </c>
      <c r="F335" s="264" t="s">
        <v>139</v>
      </c>
      <c r="G335" s="262"/>
      <c r="H335" s="265">
        <v>28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1" t="s">
        <v>136</v>
      </c>
      <c r="AU335" s="271" t="s">
        <v>85</v>
      </c>
      <c r="AV335" s="15" t="s">
        <v>134</v>
      </c>
      <c r="AW335" s="15" t="s">
        <v>32</v>
      </c>
      <c r="AX335" s="15" t="s">
        <v>83</v>
      </c>
      <c r="AY335" s="271" t="s">
        <v>127</v>
      </c>
    </row>
    <row r="336" s="2" customFormat="1" ht="16.5" customHeight="1">
      <c r="A336" s="38"/>
      <c r="B336" s="39"/>
      <c r="C336" s="277" t="s">
        <v>562</v>
      </c>
      <c r="D336" s="277" t="s">
        <v>429</v>
      </c>
      <c r="E336" s="278" t="s">
        <v>551</v>
      </c>
      <c r="F336" s="279" t="s">
        <v>552</v>
      </c>
      <c r="G336" s="280" t="s">
        <v>132</v>
      </c>
      <c r="H336" s="281">
        <v>21.629999999999999</v>
      </c>
      <c r="I336" s="282"/>
      <c r="J336" s="283">
        <f>ROUND(I336*H336,2)</f>
        <v>0</v>
      </c>
      <c r="K336" s="279" t="s">
        <v>133</v>
      </c>
      <c r="L336" s="284"/>
      <c r="M336" s="285" t="s">
        <v>1</v>
      </c>
      <c r="N336" s="286" t="s">
        <v>41</v>
      </c>
      <c r="O336" s="91"/>
      <c r="P336" s="235">
        <f>O336*H336</f>
        <v>0</v>
      </c>
      <c r="Q336" s="235">
        <v>0.113</v>
      </c>
      <c r="R336" s="235">
        <f>Q336*H336</f>
        <v>2.4441899999999999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169</v>
      </c>
      <c r="AT336" s="237" t="s">
        <v>429</v>
      </c>
      <c r="AU336" s="237" t="s">
        <v>85</v>
      </c>
      <c r="AY336" s="17" t="s">
        <v>127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83</v>
      </c>
      <c r="BK336" s="238">
        <f>ROUND(I336*H336,2)</f>
        <v>0</v>
      </c>
      <c r="BL336" s="17" t="s">
        <v>134</v>
      </c>
      <c r="BM336" s="237" t="s">
        <v>563</v>
      </c>
    </row>
    <row r="337" s="13" customFormat="1">
      <c r="A337" s="13"/>
      <c r="B337" s="239"/>
      <c r="C337" s="240"/>
      <c r="D337" s="241" t="s">
        <v>136</v>
      </c>
      <c r="E337" s="242" t="s">
        <v>1</v>
      </c>
      <c r="F337" s="243" t="s">
        <v>564</v>
      </c>
      <c r="G337" s="240"/>
      <c r="H337" s="242" t="s">
        <v>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136</v>
      </c>
      <c r="AU337" s="249" t="s">
        <v>85</v>
      </c>
      <c r="AV337" s="13" t="s">
        <v>83</v>
      </c>
      <c r="AW337" s="13" t="s">
        <v>32</v>
      </c>
      <c r="AX337" s="13" t="s">
        <v>76</v>
      </c>
      <c r="AY337" s="249" t="s">
        <v>127</v>
      </c>
    </row>
    <row r="338" s="14" customFormat="1">
      <c r="A338" s="14"/>
      <c r="B338" s="250"/>
      <c r="C338" s="251"/>
      <c r="D338" s="241" t="s">
        <v>136</v>
      </c>
      <c r="E338" s="252" t="s">
        <v>1</v>
      </c>
      <c r="F338" s="253" t="s">
        <v>565</v>
      </c>
      <c r="G338" s="251"/>
      <c r="H338" s="254">
        <v>21.629999999999999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0" t="s">
        <v>136</v>
      </c>
      <c r="AU338" s="260" t="s">
        <v>85</v>
      </c>
      <c r="AV338" s="14" t="s">
        <v>85</v>
      </c>
      <c r="AW338" s="14" t="s">
        <v>32</v>
      </c>
      <c r="AX338" s="14" t="s">
        <v>76</v>
      </c>
      <c r="AY338" s="260" t="s">
        <v>127</v>
      </c>
    </row>
    <row r="339" s="15" customFormat="1">
      <c r="A339" s="15"/>
      <c r="B339" s="261"/>
      <c r="C339" s="262"/>
      <c r="D339" s="241" t="s">
        <v>136</v>
      </c>
      <c r="E339" s="263" t="s">
        <v>1</v>
      </c>
      <c r="F339" s="264" t="s">
        <v>139</v>
      </c>
      <c r="G339" s="262"/>
      <c r="H339" s="265">
        <v>21.629999999999999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1" t="s">
        <v>136</v>
      </c>
      <c r="AU339" s="271" t="s">
        <v>85</v>
      </c>
      <c r="AV339" s="15" t="s">
        <v>134</v>
      </c>
      <c r="AW339" s="15" t="s">
        <v>32</v>
      </c>
      <c r="AX339" s="15" t="s">
        <v>83</v>
      </c>
      <c r="AY339" s="271" t="s">
        <v>127</v>
      </c>
    </row>
    <row r="340" s="2" customFormat="1" ht="16.5" customHeight="1">
      <c r="A340" s="38"/>
      <c r="B340" s="39"/>
      <c r="C340" s="277" t="s">
        <v>566</v>
      </c>
      <c r="D340" s="277" t="s">
        <v>429</v>
      </c>
      <c r="E340" s="278" t="s">
        <v>567</v>
      </c>
      <c r="F340" s="279" t="s">
        <v>568</v>
      </c>
      <c r="G340" s="280" t="s">
        <v>132</v>
      </c>
      <c r="H340" s="281">
        <v>4.1200000000000001</v>
      </c>
      <c r="I340" s="282"/>
      <c r="J340" s="283">
        <f>ROUND(I340*H340,2)</f>
        <v>0</v>
      </c>
      <c r="K340" s="279" t="s">
        <v>133</v>
      </c>
      <c r="L340" s="284"/>
      <c r="M340" s="285" t="s">
        <v>1</v>
      </c>
      <c r="N340" s="286" t="s">
        <v>41</v>
      </c>
      <c r="O340" s="91"/>
      <c r="P340" s="235">
        <f>O340*H340</f>
        <v>0</v>
      </c>
      <c r="Q340" s="235">
        <v>0.13100000000000001</v>
      </c>
      <c r="R340" s="235">
        <f>Q340*H340</f>
        <v>0.53972000000000009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169</v>
      </c>
      <c r="AT340" s="237" t="s">
        <v>429</v>
      </c>
      <c r="AU340" s="237" t="s">
        <v>85</v>
      </c>
      <c r="AY340" s="17" t="s">
        <v>127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134</v>
      </c>
      <c r="BM340" s="237" t="s">
        <v>569</v>
      </c>
    </row>
    <row r="341" s="13" customFormat="1">
      <c r="A341" s="13"/>
      <c r="B341" s="239"/>
      <c r="C341" s="240"/>
      <c r="D341" s="241" t="s">
        <v>136</v>
      </c>
      <c r="E341" s="242" t="s">
        <v>1</v>
      </c>
      <c r="F341" s="243" t="s">
        <v>570</v>
      </c>
      <c r="G341" s="240"/>
      <c r="H341" s="242" t="s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136</v>
      </c>
      <c r="AU341" s="249" t="s">
        <v>85</v>
      </c>
      <c r="AV341" s="13" t="s">
        <v>83</v>
      </c>
      <c r="AW341" s="13" t="s">
        <v>32</v>
      </c>
      <c r="AX341" s="13" t="s">
        <v>76</v>
      </c>
      <c r="AY341" s="249" t="s">
        <v>127</v>
      </c>
    </row>
    <row r="342" s="14" customFormat="1">
      <c r="A342" s="14"/>
      <c r="B342" s="250"/>
      <c r="C342" s="251"/>
      <c r="D342" s="241" t="s">
        <v>136</v>
      </c>
      <c r="E342" s="252" t="s">
        <v>1</v>
      </c>
      <c r="F342" s="253" t="s">
        <v>571</v>
      </c>
      <c r="G342" s="251"/>
      <c r="H342" s="254">
        <v>4.1200000000000001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136</v>
      </c>
      <c r="AU342" s="260" t="s">
        <v>85</v>
      </c>
      <c r="AV342" s="14" t="s">
        <v>85</v>
      </c>
      <c r="AW342" s="14" t="s">
        <v>32</v>
      </c>
      <c r="AX342" s="14" t="s">
        <v>76</v>
      </c>
      <c r="AY342" s="260" t="s">
        <v>127</v>
      </c>
    </row>
    <row r="343" s="15" customFormat="1">
      <c r="A343" s="15"/>
      <c r="B343" s="261"/>
      <c r="C343" s="262"/>
      <c r="D343" s="241" t="s">
        <v>136</v>
      </c>
      <c r="E343" s="263" t="s">
        <v>1</v>
      </c>
      <c r="F343" s="264" t="s">
        <v>139</v>
      </c>
      <c r="G343" s="262"/>
      <c r="H343" s="265">
        <v>4.1200000000000001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1" t="s">
        <v>136</v>
      </c>
      <c r="AU343" s="271" t="s">
        <v>85</v>
      </c>
      <c r="AV343" s="15" t="s">
        <v>134</v>
      </c>
      <c r="AW343" s="15" t="s">
        <v>32</v>
      </c>
      <c r="AX343" s="15" t="s">
        <v>83</v>
      </c>
      <c r="AY343" s="271" t="s">
        <v>127</v>
      </c>
    </row>
    <row r="344" s="2" customFormat="1" ht="16.5" customHeight="1">
      <c r="A344" s="38"/>
      <c r="B344" s="39"/>
      <c r="C344" s="277" t="s">
        <v>572</v>
      </c>
      <c r="D344" s="277" t="s">
        <v>429</v>
      </c>
      <c r="E344" s="278" t="s">
        <v>573</v>
      </c>
      <c r="F344" s="279" t="s">
        <v>574</v>
      </c>
      <c r="G344" s="280" t="s">
        <v>132</v>
      </c>
      <c r="H344" s="281">
        <v>3.0899999999999999</v>
      </c>
      <c r="I344" s="282"/>
      <c r="J344" s="283">
        <f>ROUND(I344*H344,2)</f>
        <v>0</v>
      </c>
      <c r="K344" s="279" t="s">
        <v>1</v>
      </c>
      <c r="L344" s="284"/>
      <c r="M344" s="285" t="s">
        <v>1</v>
      </c>
      <c r="N344" s="286" t="s">
        <v>41</v>
      </c>
      <c r="O344" s="91"/>
      <c r="P344" s="235">
        <f>O344*H344</f>
        <v>0</v>
      </c>
      <c r="Q344" s="235">
        <v>0.123</v>
      </c>
      <c r="R344" s="235">
        <f>Q344*H344</f>
        <v>0.38006999999999996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169</v>
      </c>
      <c r="AT344" s="237" t="s">
        <v>429</v>
      </c>
      <c r="AU344" s="237" t="s">
        <v>85</v>
      </c>
      <c r="AY344" s="17" t="s">
        <v>127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134</v>
      </c>
      <c r="BM344" s="237" t="s">
        <v>575</v>
      </c>
    </row>
    <row r="345" s="13" customFormat="1">
      <c r="A345" s="13"/>
      <c r="B345" s="239"/>
      <c r="C345" s="240"/>
      <c r="D345" s="241" t="s">
        <v>136</v>
      </c>
      <c r="E345" s="242" t="s">
        <v>1</v>
      </c>
      <c r="F345" s="243" t="s">
        <v>576</v>
      </c>
      <c r="G345" s="240"/>
      <c r="H345" s="242" t="s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85</v>
      </c>
      <c r="AV345" s="13" t="s">
        <v>83</v>
      </c>
      <c r="AW345" s="13" t="s">
        <v>32</v>
      </c>
      <c r="AX345" s="13" t="s">
        <v>76</v>
      </c>
      <c r="AY345" s="249" t="s">
        <v>127</v>
      </c>
    </row>
    <row r="346" s="14" customFormat="1">
      <c r="A346" s="14"/>
      <c r="B346" s="250"/>
      <c r="C346" s="251"/>
      <c r="D346" s="241" t="s">
        <v>136</v>
      </c>
      <c r="E346" s="252" t="s">
        <v>1</v>
      </c>
      <c r="F346" s="253" t="s">
        <v>577</v>
      </c>
      <c r="G346" s="251"/>
      <c r="H346" s="254">
        <v>3.0899999999999999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136</v>
      </c>
      <c r="AU346" s="260" t="s">
        <v>85</v>
      </c>
      <c r="AV346" s="14" t="s">
        <v>85</v>
      </c>
      <c r="AW346" s="14" t="s">
        <v>32</v>
      </c>
      <c r="AX346" s="14" t="s">
        <v>76</v>
      </c>
      <c r="AY346" s="260" t="s">
        <v>127</v>
      </c>
    </row>
    <row r="347" s="15" customFormat="1">
      <c r="A347" s="15"/>
      <c r="B347" s="261"/>
      <c r="C347" s="262"/>
      <c r="D347" s="241" t="s">
        <v>136</v>
      </c>
      <c r="E347" s="263" t="s">
        <v>1</v>
      </c>
      <c r="F347" s="264" t="s">
        <v>139</v>
      </c>
      <c r="G347" s="262"/>
      <c r="H347" s="265">
        <v>3.0899999999999999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1" t="s">
        <v>136</v>
      </c>
      <c r="AU347" s="271" t="s">
        <v>85</v>
      </c>
      <c r="AV347" s="15" t="s">
        <v>134</v>
      </c>
      <c r="AW347" s="15" t="s">
        <v>32</v>
      </c>
      <c r="AX347" s="15" t="s">
        <v>83</v>
      </c>
      <c r="AY347" s="271" t="s">
        <v>127</v>
      </c>
    </row>
    <row r="348" s="2" customFormat="1" ht="21.75" customHeight="1">
      <c r="A348" s="38"/>
      <c r="B348" s="39"/>
      <c r="C348" s="226" t="s">
        <v>578</v>
      </c>
      <c r="D348" s="226" t="s">
        <v>129</v>
      </c>
      <c r="E348" s="227" t="s">
        <v>579</v>
      </c>
      <c r="F348" s="228" t="s">
        <v>580</v>
      </c>
      <c r="G348" s="229" t="s">
        <v>132</v>
      </c>
      <c r="H348" s="230">
        <v>28</v>
      </c>
      <c r="I348" s="231"/>
      <c r="J348" s="232">
        <f>ROUND(I348*H348,2)</f>
        <v>0</v>
      </c>
      <c r="K348" s="228" t="s">
        <v>133</v>
      </c>
      <c r="L348" s="44"/>
      <c r="M348" s="233" t="s">
        <v>1</v>
      </c>
      <c r="N348" s="234" t="s">
        <v>41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134</v>
      </c>
      <c r="AT348" s="237" t="s">
        <v>129</v>
      </c>
      <c r="AU348" s="237" t="s">
        <v>85</v>
      </c>
      <c r="AY348" s="17" t="s">
        <v>127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83</v>
      </c>
      <c r="BK348" s="238">
        <f>ROUND(I348*H348,2)</f>
        <v>0</v>
      </c>
      <c r="BL348" s="17" t="s">
        <v>134</v>
      </c>
      <c r="BM348" s="237" t="s">
        <v>581</v>
      </c>
    </row>
    <row r="349" s="13" customFormat="1">
      <c r="A349" s="13"/>
      <c r="B349" s="239"/>
      <c r="C349" s="240"/>
      <c r="D349" s="241" t="s">
        <v>136</v>
      </c>
      <c r="E349" s="242" t="s">
        <v>1</v>
      </c>
      <c r="F349" s="243" t="s">
        <v>582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85</v>
      </c>
      <c r="AV349" s="13" t="s">
        <v>83</v>
      </c>
      <c r="AW349" s="13" t="s">
        <v>32</v>
      </c>
      <c r="AX349" s="13" t="s">
        <v>76</v>
      </c>
      <c r="AY349" s="249" t="s">
        <v>127</v>
      </c>
    </row>
    <row r="350" s="14" customFormat="1">
      <c r="A350" s="14"/>
      <c r="B350" s="250"/>
      <c r="C350" s="251"/>
      <c r="D350" s="241" t="s">
        <v>136</v>
      </c>
      <c r="E350" s="252" t="s">
        <v>1</v>
      </c>
      <c r="F350" s="253" t="s">
        <v>491</v>
      </c>
      <c r="G350" s="251"/>
      <c r="H350" s="254">
        <v>28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136</v>
      </c>
      <c r="AU350" s="260" t="s">
        <v>85</v>
      </c>
      <c r="AV350" s="14" t="s">
        <v>85</v>
      </c>
      <c r="AW350" s="14" t="s">
        <v>32</v>
      </c>
      <c r="AX350" s="14" t="s">
        <v>76</v>
      </c>
      <c r="AY350" s="260" t="s">
        <v>127</v>
      </c>
    </row>
    <row r="351" s="15" customFormat="1">
      <c r="A351" s="15"/>
      <c r="B351" s="261"/>
      <c r="C351" s="262"/>
      <c r="D351" s="241" t="s">
        <v>136</v>
      </c>
      <c r="E351" s="263" t="s">
        <v>1</v>
      </c>
      <c r="F351" s="264" t="s">
        <v>139</v>
      </c>
      <c r="G351" s="262"/>
      <c r="H351" s="265">
        <v>28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136</v>
      </c>
      <c r="AU351" s="271" t="s">
        <v>85</v>
      </c>
      <c r="AV351" s="15" t="s">
        <v>134</v>
      </c>
      <c r="AW351" s="15" t="s">
        <v>32</v>
      </c>
      <c r="AX351" s="15" t="s">
        <v>83</v>
      </c>
      <c r="AY351" s="271" t="s">
        <v>127</v>
      </c>
    </row>
    <row r="352" s="2" customFormat="1" ht="16.5" customHeight="1">
      <c r="A352" s="38"/>
      <c r="B352" s="39"/>
      <c r="C352" s="226" t="s">
        <v>583</v>
      </c>
      <c r="D352" s="226" t="s">
        <v>129</v>
      </c>
      <c r="E352" s="227" t="s">
        <v>584</v>
      </c>
      <c r="F352" s="228" t="s">
        <v>585</v>
      </c>
      <c r="G352" s="229" t="s">
        <v>132</v>
      </c>
      <c r="H352" s="230">
        <v>16</v>
      </c>
      <c r="I352" s="231"/>
      <c r="J352" s="232">
        <f>ROUND(I352*H352,2)</f>
        <v>0</v>
      </c>
      <c r="K352" s="228" t="s">
        <v>133</v>
      </c>
      <c r="L352" s="44"/>
      <c r="M352" s="233" t="s">
        <v>1</v>
      </c>
      <c r="N352" s="234" t="s">
        <v>41</v>
      </c>
      <c r="O352" s="91"/>
      <c r="P352" s="235">
        <f>O352*H352</f>
        <v>0</v>
      </c>
      <c r="Q352" s="235">
        <v>0.11162</v>
      </c>
      <c r="R352" s="235">
        <f>Q352*H352</f>
        <v>1.78592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134</v>
      </c>
      <c r="AT352" s="237" t="s">
        <v>129</v>
      </c>
      <c r="AU352" s="237" t="s">
        <v>85</v>
      </c>
      <c r="AY352" s="17" t="s">
        <v>127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83</v>
      </c>
      <c r="BK352" s="238">
        <f>ROUND(I352*H352,2)</f>
        <v>0</v>
      </c>
      <c r="BL352" s="17" t="s">
        <v>134</v>
      </c>
      <c r="BM352" s="237" t="s">
        <v>586</v>
      </c>
    </row>
    <row r="353" s="13" customFormat="1">
      <c r="A353" s="13"/>
      <c r="B353" s="239"/>
      <c r="C353" s="240"/>
      <c r="D353" s="241" t="s">
        <v>136</v>
      </c>
      <c r="E353" s="242" t="s">
        <v>1</v>
      </c>
      <c r="F353" s="243" t="s">
        <v>587</v>
      </c>
      <c r="G353" s="240"/>
      <c r="H353" s="242" t="s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85</v>
      </c>
      <c r="AV353" s="13" t="s">
        <v>83</v>
      </c>
      <c r="AW353" s="13" t="s">
        <v>32</v>
      </c>
      <c r="AX353" s="13" t="s">
        <v>76</v>
      </c>
      <c r="AY353" s="249" t="s">
        <v>127</v>
      </c>
    </row>
    <row r="354" s="14" customFormat="1">
      <c r="A354" s="14"/>
      <c r="B354" s="250"/>
      <c r="C354" s="251"/>
      <c r="D354" s="241" t="s">
        <v>136</v>
      </c>
      <c r="E354" s="252" t="s">
        <v>1</v>
      </c>
      <c r="F354" s="253" t="s">
        <v>215</v>
      </c>
      <c r="G354" s="251"/>
      <c r="H354" s="254">
        <v>16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136</v>
      </c>
      <c r="AU354" s="260" t="s">
        <v>85</v>
      </c>
      <c r="AV354" s="14" t="s">
        <v>85</v>
      </c>
      <c r="AW354" s="14" t="s">
        <v>32</v>
      </c>
      <c r="AX354" s="14" t="s">
        <v>76</v>
      </c>
      <c r="AY354" s="260" t="s">
        <v>127</v>
      </c>
    </row>
    <row r="355" s="15" customFormat="1">
      <c r="A355" s="15"/>
      <c r="B355" s="261"/>
      <c r="C355" s="262"/>
      <c r="D355" s="241" t="s">
        <v>136</v>
      </c>
      <c r="E355" s="263" t="s">
        <v>1</v>
      </c>
      <c r="F355" s="264" t="s">
        <v>139</v>
      </c>
      <c r="G355" s="262"/>
      <c r="H355" s="265">
        <v>16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136</v>
      </c>
      <c r="AU355" s="271" t="s">
        <v>85</v>
      </c>
      <c r="AV355" s="15" t="s">
        <v>134</v>
      </c>
      <c r="AW355" s="15" t="s">
        <v>32</v>
      </c>
      <c r="AX355" s="15" t="s">
        <v>83</v>
      </c>
      <c r="AY355" s="271" t="s">
        <v>127</v>
      </c>
    </row>
    <row r="356" s="2" customFormat="1" ht="16.5" customHeight="1">
      <c r="A356" s="38"/>
      <c r="B356" s="39"/>
      <c r="C356" s="277" t="s">
        <v>588</v>
      </c>
      <c r="D356" s="277" t="s">
        <v>429</v>
      </c>
      <c r="E356" s="278" t="s">
        <v>589</v>
      </c>
      <c r="F356" s="279" t="s">
        <v>590</v>
      </c>
      <c r="G356" s="280" t="s">
        <v>132</v>
      </c>
      <c r="H356" s="281">
        <v>16.48</v>
      </c>
      <c r="I356" s="282"/>
      <c r="J356" s="283">
        <f>ROUND(I356*H356,2)</f>
        <v>0</v>
      </c>
      <c r="K356" s="279" t="s">
        <v>133</v>
      </c>
      <c r="L356" s="284"/>
      <c r="M356" s="285" t="s">
        <v>1</v>
      </c>
      <c r="N356" s="286" t="s">
        <v>41</v>
      </c>
      <c r="O356" s="91"/>
      <c r="P356" s="235">
        <f>O356*H356</f>
        <v>0</v>
      </c>
      <c r="Q356" s="235">
        <v>0.17599999999999999</v>
      </c>
      <c r="R356" s="235">
        <f>Q356*H356</f>
        <v>2.9004799999999999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169</v>
      </c>
      <c r="AT356" s="237" t="s">
        <v>429</v>
      </c>
      <c r="AU356" s="237" t="s">
        <v>85</v>
      </c>
      <c r="AY356" s="17" t="s">
        <v>127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83</v>
      </c>
      <c r="BK356" s="238">
        <f>ROUND(I356*H356,2)</f>
        <v>0</v>
      </c>
      <c r="BL356" s="17" t="s">
        <v>134</v>
      </c>
      <c r="BM356" s="237" t="s">
        <v>591</v>
      </c>
    </row>
    <row r="357" s="13" customFormat="1">
      <c r="A357" s="13"/>
      <c r="B357" s="239"/>
      <c r="C357" s="240"/>
      <c r="D357" s="241" t="s">
        <v>136</v>
      </c>
      <c r="E357" s="242" t="s">
        <v>1</v>
      </c>
      <c r="F357" s="243" t="s">
        <v>592</v>
      </c>
      <c r="G357" s="240"/>
      <c r="H357" s="242" t="s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85</v>
      </c>
      <c r="AV357" s="13" t="s">
        <v>83</v>
      </c>
      <c r="AW357" s="13" t="s">
        <v>32</v>
      </c>
      <c r="AX357" s="13" t="s">
        <v>76</v>
      </c>
      <c r="AY357" s="249" t="s">
        <v>127</v>
      </c>
    </row>
    <row r="358" s="14" customFormat="1">
      <c r="A358" s="14"/>
      <c r="B358" s="250"/>
      <c r="C358" s="251"/>
      <c r="D358" s="241" t="s">
        <v>136</v>
      </c>
      <c r="E358" s="252" t="s">
        <v>1</v>
      </c>
      <c r="F358" s="253" t="s">
        <v>593</v>
      </c>
      <c r="G358" s="251"/>
      <c r="H358" s="254">
        <v>16.48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136</v>
      </c>
      <c r="AU358" s="260" t="s">
        <v>85</v>
      </c>
      <c r="AV358" s="14" t="s">
        <v>85</v>
      </c>
      <c r="AW358" s="14" t="s">
        <v>32</v>
      </c>
      <c r="AX358" s="14" t="s">
        <v>76</v>
      </c>
      <c r="AY358" s="260" t="s">
        <v>127</v>
      </c>
    </row>
    <row r="359" s="15" customFormat="1">
      <c r="A359" s="15"/>
      <c r="B359" s="261"/>
      <c r="C359" s="262"/>
      <c r="D359" s="241" t="s">
        <v>136</v>
      </c>
      <c r="E359" s="263" t="s">
        <v>1</v>
      </c>
      <c r="F359" s="264" t="s">
        <v>139</v>
      </c>
      <c r="G359" s="262"/>
      <c r="H359" s="265">
        <v>16.48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1" t="s">
        <v>136</v>
      </c>
      <c r="AU359" s="271" t="s">
        <v>85</v>
      </c>
      <c r="AV359" s="15" t="s">
        <v>134</v>
      </c>
      <c r="AW359" s="15" t="s">
        <v>32</v>
      </c>
      <c r="AX359" s="15" t="s">
        <v>83</v>
      </c>
      <c r="AY359" s="271" t="s">
        <v>127</v>
      </c>
    </row>
    <row r="360" s="2" customFormat="1" ht="21.75" customHeight="1">
      <c r="A360" s="38"/>
      <c r="B360" s="39"/>
      <c r="C360" s="226" t="s">
        <v>594</v>
      </c>
      <c r="D360" s="226" t="s">
        <v>129</v>
      </c>
      <c r="E360" s="227" t="s">
        <v>595</v>
      </c>
      <c r="F360" s="228" t="s">
        <v>596</v>
      </c>
      <c r="G360" s="229" t="s">
        <v>132</v>
      </c>
      <c r="H360" s="230">
        <v>207</v>
      </c>
      <c r="I360" s="231"/>
      <c r="J360" s="232">
        <f>ROUND(I360*H360,2)</f>
        <v>0</v>
      </c>
      <c r="K360" s="228" t="s">
        <v>133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0.11162</v>
      </c>
      <c r="R360" s="235">
        <f>Q360*H360</f>
        <v>23.105339999999998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134</v>
      </c>
      <c r="AT360" s="237" t="s">
        <v>129</v>
      </c>
      <c r="AU360" s="237" t="s">
        <v>85</v>
      </c>
      <c r="AY360" s="17" t="s">
        <v>127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134</v>
      </c>
      <c r="BM360" s="237" t="s">
        <v>597</v>
      </c>
    </row>
    <row r="361" s="13" customFormat="1">
      <c r="A361" s="13"/>
      <c r="B361" s="239"/>
      <c r="C361" s="240"/>
      <c r="D361" s="241" t="s">
        <v>136</v>
      </c>
      <c r="E361" s="242" t="s">
        <v>1</v>
      </c>
      <c r="F361" s="243" t="s">
        <v>598</v>
      </c>
      <c r="G361" s="240"/>
      <c r="H361" s="242" t="s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85</v>
      </c>
      <c r="AV361" s="13" t="s">
        <v>83</v>
      </c>
      <c r="AW361" s="13" t="s">
        <v>32</v>
      </c>
      <c r="AX361" s="13" t="s">
        <v>76</v>
      </c>
      <c r="AY361" s="249" t="s">
        <v>127</v>
      </c>
    </row>
    <row r="362" s="14" customFormat="1">
      <c r="A362" s="14"/>
      <c r="B362" s="250"/>
      <c r="C362" s="251"/>
      <c r="D362" s="241" t="s">
        <v>136</v>
      </c>
      <c r="E362" s="252" t="s">
        <v>1</v>
      </c>
      <c r="F362" s="253" t="s">
        <v>599</v>
      </c>
      <c r="G362" s="251"/>
      <c r="H362" s="254">
        <v>207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136</v>
      </c>
      <c r="AU362" s="260" t="s">
        <v>85</v>
      </c>
      <c r="AV362" s="14" t="s">
        <v>85</v>
      </c>
      <c r="AW362" s="14" t="s">
        <v>32</v>
      </c>
      <c r="AX362" s="14" t="s">
        <v>76</v>
      </c>
      <c r="AY362" s="260" t="s">
        <v>127</v>
      </c>
    </row>
    <row r="363" s="15" customFormat="1">
      <c r="A363" s="15"/>
      <c r="B363" s="261"/>
      <c r="C363" s="262"/>
      <c r="D363" s="241" t="s">
        <v>136</v>
      </c>
      <c r="E363" s="263" t="s">
        <v>1</v>
      </c>
      <c r="F363" s="264" t="s">
        <v>139</v>
      </c>
      <c r="G363" s="262"/>
      <c r="H363" s="265">
        <v>207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136</v>
      </c>
      <c r="AU363" s="271" t="s">
        <v>85</v>
      </c>
      <c r="AV363" s="15" t="s">
        <v>134</v>
      </c>
      <c r="AW363" s="15" t="s">
        <v>32</v>
      </c>
      <c r="AX363" s="15" t="s">
        <v>83</v>
      </c>
      <c r="AY363" s="271" t="s">
        <v>127</v>
      </c>
    </row>
    <row r="364" s="2" customFormat="1" ht="16.5" customHeight="1">
      <c r="A364" s="38"/>
      <c r="B364" s="39"/>
      <c r="C364" s="277" t="s">
        <v>600</v>
      </c>
      <c r="D364" s="277" t="s">
        <v>429</v>
      </c>
      <c r="E364" s="278" t="s">
        <v>601</v>
      </c>
      <c r="F364" s="279" t="s">
        <v>602</v>
      </c>
      <c r="G364" s="280" t="s">
        <v>132</v>
      </c>
      <c r="H364" s="281">
        <v>8.2400000000000002</v>
      </c>
      <c r="I364" s="282"/>
      <c r="J364" s="283">
        <f>ROUND(I364*H364,2)</f>
        <v>0</v>
      </c>
      <c r="K364" s="279" t="s">
        <v>133</v>
      </c>
      <c r="L364" s="284"/>
      <c r="M364" s="285" t="s">
        <v>1</v>
      </c>
      <c r="N364" s="286" t="s">
        <v>41</v>
      </c>
      <c r="O364" s="91"/>
      <c r="P364" s="235">
        <f>O364*H364</f>
        <v>0</v>
      </c>
      <c r="Q364" s="235">
        <v>0.17599999999999999</v>
      </c>
      <c r="R364" s="235">
        <f>Q364*H364</f>
        <v>1.45024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169</v>
      </c>
      <c r="AT364" s="237" t="s">
        <v>429</v>
      </c>
      <c r="AU364" s="237" t="s">
        <v>85</v>
      </c>
      <c r="AY364" s="17" t="s">
        <v>127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83</v>
      </c>
      <c r="BK364" s="238">
        <f>ROUND(I364*H364,2)</f>
        <v>0</v>
      </c>
      <c r="BL364" s="17" t="s">
        <v>134</v>
      </c>
      <c r="BM364" s="237" t="s">
        <v>603</v>
      </c>
    </row>
    <row r="365" s="13" customFormat="1">
      <c r="A365" s="13"/>
      <c r="B365" s="239"/>
      <c r="C365" s="240"/>
      <c r="D365" s="241" t="s">
        <v>136</v>
      </c>
      <c r="E365" s="242" t="s">
        <v>1</v>
      </c>
      <c r="F365" s="243" t="s">
        <v>604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85</v>
      </c>
      <c r="AV365" s="13" t="s">
        <v>83</v>
      </c>
      <c r="AW365" s="13" t="s">
        <v>32</v>
      </c>
      <c r="AX365" s="13" t="s">
        <v>76</v>
      </c>
      <c r="AY365" s="249" t="s">
        <v>127</v>
      </c>
    </row>
    <row r="366" s="14" customFormat="1">
      <c r="A366" s="14"/>
      <c r="B366" s="250"/>
      <c r="C366" s="251"/>
      <c r="D366" s="241" t="s">
        <v>136</v>
      </c>
      <c r="E366" s="252" t="s">
        <v>1</v>
      </c>
      <c r="F366" s="253" t="s">
        <v>605</v>
      </c>
      <c r="G366" s="251"/>
      <c r="H366" s="254">
        <v>8.2400000000000002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136</v>
      </c>
      <c r="AU366" s="260" t="s">
        <v>85</v>
      </c>
      <c r="AV366" s="14" t="s">
        <v>85</v>
      </c>
      <c r="AW366" s="14" t="s">
        <v>32</v>
      </c>
      <c r="AX366" s="14" t="s">
        <v>76</v>
      </c>
      <c r="AY366" s="260" t="s">
        <v>127</v>
      </c>
    </row>
    <row r="367" s="15" customFormat="1">
      <c r="A367" s="15"/>
      <c r="B367" s="261"/>
      <c r="C367" s="262"/>
      <c r="D367" s="241" t="s">
        <v>136</v>
      </c>
      <c r="E367" s="263" t="s">
        <v>1</v>
      </c>
      <c r="F367" s="264" t="s">
        <v>139</v>
      </c>
      <c r="G367" s="262"/>
      <c r="H367" s="265">
        <v>8.2400000000000002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136</v>
      </c>
      <c r="AU367" s="271" t="s">
        <v>85</v>
      </c>
      <c r="AV367" s="15" t="s">
        <v>134</v>
      </c>
      <c r="AW367" s="15" t="s">
        <v>32</v>
      </c>
      <c r="AX367" s="15" t="s">
        <v>83</v>
      </c>
      <c r="AY367" s="271" t="s">
        <v>127</v>
      </c>
    </row>
    <row r="368" s="2" customFormat="1" ht="16.5" customHeight="1">
      <c r="A368" s="38"/>
      <c r="B368" s="39"/>
      <c r="C368" s="277" t="s">
        <v>606</v>
      </c>
      <c r="D368" s="277" t="s">
        <v>429</v>
      </c>
      <c r="E368" s="278" t="s">
        <v>607</v>
      </c>
      <c r="F368" s="279" t="s">
        <v>608</v>
      </c>
      <c r="G368" s="280" t="s">
        <v>132</v>
      </c>
      <c r="H368" s="281">
        <v>202.97999999999999</v>
      </c>
      <c r="I368" s="282"/>
      <c r="J368" s="283">
        <f>ROUND(I368*H368,2)</f>
        <v>0</v>
      </c>
      <c r="K368" s="279" t="s">
        <v>1</v>
      </c>
      <c r="L368" s="284"/>
      <c r="M368" s="285" t="s">
        <v>1</v>
      </c>
      <c r="N368" s="286" t="s">
        <v>41</v>
      </c>
      <c r="O368" s="91"/>
      <c r="P368" s="235">
        <f>O368*H368</f>
        <v>0</v>
      </c>
      <c r="Q368" s="235">
        <v>0.13900000000000001</v>
      </c>
      <c r="R368" s="235">
        <f>Q368*H368</f>
        <v>28.214220000000001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169</v>
      </c>
      <c r="AT368" s="237" t="s">
        <v>429</v>
      </c>
      <c r="AU368" s="237" t="s">
        <v>85</v>
      </c>
      <c r="AY368" s="17" t="s">
        <v>127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134</v>
      </c>
      <c r="BM368" s="237" t="s">
        <v>609</v>
      </c>
    </row>
    <row r="369" s="13" customFormat="1">
      <c r="A369" s="13"/>
      <c r="B369" s="239"/>
      <c r="C369" s="240"/>
      <c r="D369" s="241" t="s">
        <v>136</v>
      </c>
      <c r="E369" s="242" t="s">
        <v>1</v>
      </c>
      <c r="F369" s="243" t="s">
        <v>610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136</v>
      </c>
      <c r="AU369" s="249" t="s">
        <v>85</v>
      </c>
      <c r="AV369" s="13" t="s">
        <v>83</v>
      </c>
      <c r="AW369" s="13" t="s">
        <v>32</v>
      </c>
      <c r="AX369" s="13" t="s">
        <v>76</v>
      </c>
      <c r="AY369" s="249" t="s">
        <v>127</v>
      </c>
    </row>
    <row r="370" s="14" customFormat="1">
      <c r="A370" s="14"/>
      <c r="B370" s="250"/>
      <c r="C370" s="251"/>
      <c r="D370" s="241" t="s">
        <v>136</v>
      </c>
      <c r="E370" s="252" t="s">
        <v>1</v>
      </c>
      <c r="F370" s="253" t="s">
        <v>611</v>
      </c>
      <c r="G370" s="251"/>
      <c r="H370" s="254">
        <v>202.97999999999999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136</v>
      </c>
      <c r="AU370" s="260" t="s">
        <v>85</v>
      </c>
      <c r="AV370" s="14" t="s">
        <v>85</v>
      </c>
      <c r="AW370" s="14" t="s">
        <v>32</v>
      </c>
      <c r="AX370" s="14" t="s">
        <v>76</v>
      </c>
      <c r="AY370" s="260" t="s">
        <v>127</v>
      </c>
    </row>
    <row r="371" s="15" customFormat="1">
      <c r="A371" s="15"/>
      <c r="B371" s="261"/>
      <c r="C371" s="262"/>
      <c r="D371" s="241" t="s">
        <v>136</v>
      </c>
      <c r="E371" s="263" t="s">
        <v>1</v>
      </c>
      <c r="F371" s="264" t="s">
        <v>139</v>
      </c>
      <c r="G371" s="262"/>
      <c r="H371" s="265">
        <v>202.97999999999999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1" t="s">
        <v>136</v>
      </c>
      <c r="AU371" s="271" t="s">
        <v>85</v>
      </c>
      <c r="AV371" s="15" t="s">
        <v>134</v>
      </c>
      <c r="AW371" s="15" t="s">
        <v>32</v>
      </c>
      <c r="AX371" s="15" t="s">
        <v>83</v>
      </c>
      <c r="AY371" s="271" t="s">
        <v>127</v>
      </c>
    </row>
    <row r="372" s="2" customFormat="1" ht="16.5" customHeight="1">
      <c r="A372" s="38"/>
      <c r="B372" s="39"/>
      <c r="C372" s="277" t="s">
        <v>612</v>
      </c>
      <c r="D372" s="277" t="s">
        <v>429</v>
      </c>
      <c r="E372" s="278" t="s">
        <v>613</v>
      </c>
      <c r="F372" s="279" t="s">
        <v>614</v>
      </c>
      <c r="G372" s="280" t="s">
        <v>199</v>
      </c>
      <c r="H372" s="281">
        <v>4.7759999999999998</v>
      </c>
      <c r="I372" s="282"/>
      <c r="J372" s="283">
        <f>ROUND(I372*H372,2)</f>
        <v>0</v>
      </c>
      <c r="K372" s="279" t="s">
        <v>1</v>
      </c>
      <c r="L372" s="284"/>
      <c r="M372" s="285" t="s">
        <v>1</v>
      </c>
      <c r="N372" s="286" t="s">
        <v>41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169</v>
      </c>
      <c r="AT372" s="237" t="s">
        <v>429</v>
      </c>
      <c r="AU372" s="237" t="s">
        <v>85</v>
      </c>
      <c r="AY372" s="17" t="s">
        <v>127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83</v>
      </c>
      <c r="BK372" s="238">
        <f>ROUND(I372*H372,2)</f>
        <v>0</v>
      </c>
      <c r="BL372" s="17" t="s">
        <v>134</v>
      </c>
      <c r="BM372" s="237" t="s">
        <v>615</v>
      </c>
    </row>
    <row r="373" s="13" customFormat="1">
      <c r="A373" s="13"/>
      <c r="B373" s="239"/>
      <c r="C373" s="240"/>
      <c r="D373" s="241" t="s">
        <v>136</v>
      </c>
      <c r="E373" s="242" t="s">
        <v>1</v>
      </c>
      <c r="F373" s="243" t="s">
        <v>616</v>
      </c>
      <c r="G373" s="240"/>
      <c r="H373" s="242" t="s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85</v>
      </c>
      <c r="AV373" s="13" t="s">
        <v>83</v>
      </c>
      <c r="AW373" s="13" t="s">
        <v>32</v>
      </c>
      <c r="AX373" s="13" t="s">
        <v>76</v>
      </c>
      <c r="AY373" s="249" t="s">
        <v>127</v>
      </c>
    </row>
    <row r="374" s="14" customFormat="1">
      <c r="A374" s="14"/>
      <c r="B374" s="250"/>
      <c r="C374" s="251"/>
      <c r="D374" s="241" t="s">
        <v>136</v>
      </c>
      <c r="E374" s="252" t="s">
        <v>1</v>
      </c>
      <c r="F374" s="253" t="s">
        <v>617</v>
      </c>
      <c r="G374" s="251"/>
      <c r="H374" s="254">
        <v>4.7759999999999998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136</v>
      </c>
      <c r="AU374" s="260" t="s">
        <v>85</v>
      </c>
      <c r="AV374" s="14" t="s">
        <v>85</v>
      </c>
      <c r="AW374" s="14" t="s">
        <v>32</v>
      </c>
      <c r="AX374" s="14" t="s">
        <v>76</v>
      </c>
      <c r="AY374" s="260" t="s">
        <v>127</v>
      </c>
    </row>
    <row r="375" s="15" customFormat="1">
      <c r="A375" s="15"/>
      <c r="B375" s="261"/>
      <c r="C375" s="262"/>
      <c r="D375" s="241" t="s">
        <v>136</v>
      </c>
      <c r="E375" s="263" t="s">
        <v>1</v>
      </c>
      <c r="F375" s="264" t="s">
        <v>139</v>
      </c>
      <c r="G375" s="262"/>
      <c r="H375" s="265">
        <v>4.7759999999999998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136</v>
      </c>
      <c r="AU375" s="271" t="s">
        <v>85</v>
      </c>
      <c r="AV375" s="15" t="s">
        <v>134</v>
      </c>
      <c r="AW375" s="15" t="s">
        <v>32</v>
      </c>
      <c r="AX375" s="15" t="s">
        <v>83</v>
      </c>
      <c r="AY375" s="271" t="s">
        <v>127</v>
      </c>
    </row>
    <row r="376" s="2" customFormat="1" ht="21.75" customHeight="1">
      <c r="A376" s="38"/>
      <c r="B376" s="39"/>
      <c r="C376" s="226" t="s">
        <v>618</v>
      </c>
      <c r="D376" s="226" t="s">
        <v>129</v>
      </c>
      <c r="E376" s="227" t="s">
        <v>619</v>
      </c>
      <c r="F376" s="228" t="s">
        <v>620</v>
      </c>
      <c r="G376" s="229" t="s">
        <v>132</v>
      </c>
      <c r="H376" s="230">
        <v>207</v>
      </c>
      <c r="I376" s="231"/>
      <c r="J376" s="232">
        <f>ROUND(I376*H376,2)</f>
        <v>0</v>
      </c>
      <c r="K376" s="228" t="s">
        <v>133</v>
      </c>
      <c r="L376" s="44"/>
      <c r="M376" s="233" t="s">
        <v>1</v>
      </c>
      <c r="N376" s="234" t="s">
        <v>41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134</v>
      </c>
      <c r="AT376" s="237" t="s">
        <v>129</v>
      </c>
      <c r="AU376" s="237" t="s">
        <v>85</v>
      </c>
      <c r="AY376" s="17" t="s">
        <v>127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83</v>
      </c>
      <c r="BK376" s="238">
        <f>ROUND(I376*H376,2)</f>
        <v>0</v>
      </c>
      <c r="BL376" s="17" t="s">
        <v>134</v>
      </c>
      <c r="BM376" s="237" t="s">
        <v>621</v>
      </c>
    </row>
    <row r="377" s="13" customFormat="1">
      <c r="A377" s="13"/>
      <c r="B377" s="239"/>
      <c r="C377" s="240"/>
      <c r="D377" s="241" t="s">
        <v>136</v>
      </c>
      <c r="E377" s="242" t="s">
        <v>1</v>
      </c>
      <c r="F377" s="243" t="s">
        <v>622</v>
      </c>
      <c r="G377" s="240"/>
      <c r="H377" s="242" t="s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136</v>
      </c>
      <c r="AU377" s="249" t="s">
        <v>85</v>
      </c>
      <c r="AV377" s="13" t="s">
        <v>83</v>
      </c>
      <c r="AW377" s="13" t="s">
        <v>32</v>
      </c>
      <c r="AX377" s="13" t="s">
        <v>76</v>
      </c>
      <c r="AY377" s="249" t="s">
        <v>127</v>
      </c>
    </row>
    <row r="378" s="14" customFormat="1">
      <c r="A378" s="14"/>
      <c r="B378" s="250"/>
      <c r="C378" s="251"/>
      <c r="D378" s="241" t="s">
        <v>136</v>
      </c>
      <c r="E378" s="252" t="s">
        <v>1</v>
      </c>
      <c r="F378" s="253" t="s">
        <v>599</v>
      </c>
      <c r="G378" s="251"/>
      <c r="H378" s="254">
        <v>207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136</v>
      </c>
      <c r="AU378" s="260" t="s">
        <v>85</v>
      </c>
      <c r="AV378" s="14" t="s">
        <v>85</v>
      </c>
      <c r="AW378" s="14" t="s">
        <v>32</v>
      </c>
      <c r="AX378" s="14" t="s">
        <v>76</v>
      </c>
      <c r="AY378" s="260" t="s">
        <v>127</v>
      </c>
    </row>
    <row r="379" s="15" customFormat="1">
      <c r="A379" s="15"/>
      <c r="B379" s="261"/>
      <c r="C379" s="262"/>
      <c r="D379" s="241" t="s">
        <v>136</v>
      </c>
      <c r="E379" s="263" t="s">
        <v>1</v>
      </c>
      <c r="F379" s="264" t="s">
        <v>139</v>
      </c>
      <c r="G379" s="262"/>
      <c r="H379" s="265">
        <v>207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1" t="s">
        <v>136</v>
      </c>
      <c r="AU379" s="271" t="s">
        <v>85</v>
      </c>
      <c r="AV379" s="15" t="s">
        <v>134</v>
      </c>
      <c r="AW379" s="15" t="s">
        <v>32</v>
      </c>
      <c r="AX379" s="15" t="s">
        <v>83</v>
      </c>
      <c r="AY379" s="271" t="s">
        <v>127</v>
      </c>
    </row>
    <row r="380" s="12" customFormat="1" ht="22.8" customHeight="1">
      <c r="A380" s="12"/>
      <c r="B380" s="210"/>
      <c r="C380" s="211"/>
      <c r="D380" s="212" t="s">
        <v>75</v>
      </c>
      <c r="E380" s="224" t="s">
        <v>173</v>
      </c>
      <c r="F380" s="224" t="s">
        <v>238</v>
      </c>
      <c r="G380" s="211"/>
      <c r="H380" s="211"/>
      <c r="I380" s="214"/>
      <c r="J380" s="225">
        <f>BK380</f>
        <v>0</v>
      </c>
      <c r="K380" s="211"/>
      <c r="L380" s="216"/>
      <c r="M380" s="217"/>
      <c r="N380" s="218"/>
      <c r="O380" s="218"/>
      <c r="P380" s="219">
        <f>SUM(P381:P508)</f>
        <v>0</v>
      </c>
      <c r="Q380" s="218"/>
      <c r="R380" s="219">
        <f>SUM(R381:R508)</f>
        <v>73.319429999999997</v>
      </c>
      <c r="S380" s="218"/>
      <c r="T380" s="220">
        <f>SUM(T381:T508)</f>
        <v>5.84375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21" t="s">
        <v>83</v>
      </c>
      <c r="AT380" s="222" t="s">
        <v>75</v>
      </c>
      <c r="AU380" s="222" t="s">
        <v>83</v>
      </c>
      <c r="AY380" s="221" t="s">
        <v>127</v>
      </c>
      <c r="BK380" s="223">
        <f>SUM(BK381:BK508)</f>
        <v>0</v>
      </c>
    </row>
    <row r="381" s="2" customFormat="1" ht="16.5" customHeight="1">
      <c r="A381" s="38"/>
      <c r="B381" s="39"/>
      <c r="C381" s="226" t="s">
        <v>623</v>
      </c>
      <c r="D381" s="226" t="s">
        <v>129</v>
      </c>
      <c r="E381" s="227" t="s">
        <v>624</v>
      </c>
      <c r="F381" s="228" t="s">
        <v>625</v>
      </c>
      <c r="G381" s="229" t="s">
        <v>235</v>
      </c>
      <c r="H381" s="230">
        <v>7</v>
      </c>
      <c r="I381" s="231"/>
      <c r="J381" s="232">
        <f>ROUND(I381*H381,2)</f>
        <v>0</v>
      </c>
      <c r="K381" s="228" t="s">
        <v>133</v>
      </c>
      <c r="L381" s="44"/>
      <c r="M381" s="233" t="s">
        <v>1</v>
      </c>
      <c r="N381" s="234" t="s">
        <v>41</v>
      </c>
      <c r="O381" s="91"/>
      <c r="P381" s="235">
        <f>O381*H381</f>
        <v>0</v>
      </c>
      <c r="Q381" s="235">
        <v>0.00069999999999999999</v>
      </c>
      <c r="R381" s="235">
        <f>Q381*H381</f>
        <v>0.0048999999999999998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134</v>
      </c>
      <c r="AT381" s="237" t="s">
        <v>129</v>
      </c>
      <c r="AU381" s="237" t="s">
        <v>85</v>
      </c>
      <c r="AY381" s="17" t="s">
        <v>127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134</v>
      </c>
      <c r="BM381" s="237" t="s">
        <v>626</v>
      </c>
    </row>
    <row r="382" s="13" customFormat="1">
      <c r="A382" s="13"/>
      <c r="B382" s="239"/>
      <c r="C382" s="240"/>
      <c r="D382" s="241" t="s">
        <v>136</v>
      </c>
      <c r="E382" s="242" t="s">
        <v>1</v>
      </c>
      <c r="F382" s="243" t="s">
        <v>627</v>
      </c>
      <c r="G382" s="240"/>
      <c r="H382" s="242" t="s">
        <v>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136</v>
      </c>
      <c r="AU382" s="249" t="s">
        <v>85</v>
      </c>
      <c r="AV382" s="13" t="s">
        <v>83</v>
      </c>
      <c r="AW382" s="13" t="s">
        <v>32</v>
      </c>
      <c r="AX382" s="13" t="s">
        <v>76</v>
      </c>
      <c r="AY382" s="249" t="s">
        <v>127</v>
      </c>
    </row>
    <row r="383" s="14" customFormat="1">
      <c r="A383" s="14"/>
      <c r="B383" s="250"/>
      <c r="C383" s="251"/>
      <c r="D383" s="241" t="s">
        <v>136</v>
      </c>
      <c r="E383" s="252" t="s">
        <v>1</v>
      </c>
      <c r="F383" s="253" t="s">
        <v>628</v>
      </c>
      <c r="G383" s="251"/>
      <c r="H383" s="254">
        <v>7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136</v>
      </c>
      <c r="AU383" s="260" t="s">
        <v>85</v>
      </c>
      <c r="AV383" s="14" t="s">
        <v>85</v>
      </c>
      <c r="AW383" s="14" t="s">
        <v>32</v>
      </c>
      <c r="AX383" s="14" t="s">
        <v>76</v>
      </c>
      <c r="AY383" s="260" t="s">
        <v>127</v>
      </c>
    </row>
    <row r="384" s="15" customFormat="1">
      <c r="A384" s="15"/>
      <c r="B384" s="261"/>
      <c r="C384" s="262"/>
      <c r="D384" s="241" t="s">
        <v>136</v>
      </c>
      <c r="E384" s="263" t="s">
        <v>1</v>
      </c>
      <c r="F384" s="264" t="s">
        <v>139</v>
      </c>
      <c r="G384" s="262"/>
      <c r="H384" s="265">
        <v>7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1" t="s">
        <v>136</v>
      </c>
      <c r="AU384" s="271" t="s">
        <v>85</v>
      </c>
      <c r="AV384" s="15" t="s">
        <v>134</v>
      </c>
      <c r="AW384" s="15" t="s">
        <v>32</v>
      </c>
      <c r="AX384" s="15" t="s">
        <v>83</v>
      </c>
      <c r="AY384" s="271" t="s">
        <v>127</v>
      </c>
    </row>
    <row r="385" s="2" customFormat="1" ht="16.5" customHeight="1">
      <c r="A385" s="38"/>
      <c r="B385" s="39"/>
      <c r="C385" s="277" t="s">
        <v>629</v>
      </c>
      <c r="D385" s="277" t="s">
        <v>429</v>
      </c>
      <c r="E385" s="278" t="s">
        <v>630</v>
      </c>
      <c r="F385" s="279" t="s">
        <v>631</v>
      </c>
      <c r="G385" s="280" t="s">
        <v>235</v>
      </c>
      <c r="H385" s="281">
        <v>2</v>
      </c>
      <c r="I385" s="282"/>
      <c r="J385" s="283">
        <f>ROUND(I385*H385,2)</f>
        <v>0</v>
      </c>
      <c r="K385" s="279" t="s">
        <v>133</v>
      </c>
      <c r="L385" s="284"/>
      <c r="M385" s="285" t="s">
        <v>1</v>
      </c>
      <c r="N385" s="286" t="s">
        <v>41</v>
      </c>
      <c r="O385" s="91"/>
      <c r="P385" s="235">
        <f>O385*H385</f>
        <v>0</v>
      </c>
      <c r="Q385" s="235">
        <v>0.0035000000000000001</v>
      </c>
      <c r="R385" s="235">
        <f>Q385*H385</f>
        <v>0.0070000000000000001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169</v>
      </c>
      <c r="AT385" s="237" t="s">
        <v>429</v>
      </c>
      <c r="AU385" s="237" t="s">
        <v>85</v>
      </c>
      <c r="AY385" s="17" t="s">
        <v>127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134</v>
      </c>
      <c r="BM385" s="237" t="s">
        <v>632</v>
      </c>
    </row>
    <row r="386" s="13" customFormat="1">
      <c r="A386" s="13"/>
      <c r="B386" s="239"/>
      <c r="C386" s="240"/>
      <c r="D386" s="241" t="s">
        <v>136</v>
      </c>
      <c r="E386" s="242" t="s">
        <v>1</v>
      </c>
      <c r="F386" s="243" t="s">
        <v>633</v>
      </c>
      <c r="G386" s="240"/>
      <c r="H386" s="242" t="s">
        <v>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136</v>
      </c>
      <c r="AU386" s="249" t="s">
        <v>85</v>
      </c>
      <c r="AV386" s="13" t="s">
        <v>83</v>
      </c>
      <c r="AW386" s="13" t="s">
        <v>32</v>
      </c>
      <c r="AX386" s="13" t="s">
        <v>76</v>
      </c>
      <c r="AY386" s="249" t="s">
        <v>127</v>
      </c>
    </row>
    <row r="387" s="14" customFormat="1">
      <c r="A387" s="14"/>
      <c r="B387" s="250"/>
      <c r="C387" s="251"/>
      <c r="D387" s="241" t="s">
        <v>136</v>
      </c>
      <c r="E387" s="252" t="s">
        <v>1</v>
      </c>
      <c r="F387" s="253" t="s">
        <v>85</v>
      </c>
      <c r="G387" s="251"/>
      <c r="H387" s="254">
        <v>2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136</v>
      </c>
      <c r="AU387" s="260" t="s">
        <v>85</v>
      </c>
      <c r="AV387" s="14" t="s">
        <v>85</v>
      </c>
      <c r="AW387" s="14" t="s">
        <v>32</v>
      </c>
      <c r="AX387" s="14" t="s">
        <v>76</v>
      </c>
      <c r="AY387" s="260" t="s">
        <v>127</v>
      </c>
    </row>
    <row r="388" s="15" customFormat="1">
      <c r="A388" s="15"/>
      <c r="B388" s="261"/>
      <c r="C388" s="262"/>
      <c r="D388" s="241" t="s">
        <v>136</v>
      </c>
      <c r="E388" s="263" t="s">
        <v>1</v>
      </c>
      <c r="F388" s="264" t="s">
        <v>139</v>
      </c>
      <c r="G388" s="262"/>
      <c r="H388" s="265">
        <v>2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1" t="s">
        <v>136</v>
      </c>
      <c r="AU388" s="271" t="s">
        <v>85</v>
      </c>
      <c r="AV388" s="15" t="s">
        <v>134</v>
      </c>
      <c r="AW388" s="15" t="s">
        <v>32</v>
      </c>
      <c r="AX388" s="15" t="s">
        <v>83</v>
      </c>
      <c r="AY388" s="271" t="s">
        <v>127</v>
      </c>
    </row>
    <row r="389" s="2" customFormat="1" ht="16.5" customHeight="1">
      <c r="A389" s="38"/>
      <c r="B389" s="39"/>
      <c r="C389" s="277" t="s">
        <v>634</v>
      </c>
      <c r="D389" s="277" t="s">
        <v>429</v>
      </c>
      <c r="E389" s="278" t="s">
        <v>630</v>
      </c>
      <c r="F389" s="279" t="s">
        <v>631</v>
      </c>
      <c r="G389" s="280" t="s">
        <v>235</v>
      </c>
      <c r="H389" s="281">
        <v>1</v>
      </c>
      <c r="I389" s="282"/>
      <c r="J389" s="283">
        <f>ROUND(I389*H389,2)</f>
        <v>0</v>
      </c>
      <c r="K389" s="279" t="s">
        <v>133</v>
      </c>
      <c r="L389" s="284"/>
      <c r="M389" s="285" t="s">
        <v>1</v>
      </c>
      <c r="N389" s="286" t="s">
        <v>41</v>
      </c>
      <c r="O389" s="91"/>
      <c r="P389" s="235">
        <f>O389*H389</f>
        <v>0</v>
      </c>
      <c r="Q389" s="235">
        <v>0.0035000000000000001</v>
      </c>
      <c r="R389" s="235">
        <f>Q389*H389</f>
        <v>0.0035000000000000001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169</v>
      </c>
      <c r="AT389" s="237" t="s">
        <v>429</v>
      </c>
      <c r="AU389" s="237" t="s">
        <v>85</v>
      </c>
      <c r="AY389" s="17" t="s">
        <v>127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83</v>
      </c>
      <c r="BK389" s="238">
        <f>ROUND(I389*H389,2)</f>
        <v>0</v>
      </c>
      <c r="BL389" s="17" t="s">
        <v>134</v>
      </c>
      <c r="BM389" s="237" t="s">
        <v>635</v>
      </c>
    </row>
    <row r="390" s="13" customFormat="1">
      <c r="A390" s="13"/>
      <c r="B390" s="239"/>
      <c r="C390" s="240"/>
      <c r="D390" s="241" t="s">
        <v>136</v>
      </c>
      <c r="E390" s="242" t="s">
        <v>1</v>
      </c>
      <c r="F390" s="243" t="s">
        <v>636</v>
      </c>
      <c r="G390" s="240"/>
      <c r="H390" s="242" t="s">
        <v>1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136</v>
      </c>
      <c r="AU390" s="249" t="s">
        <v>85</v>
      </c>
      <c r="AV390" s="13" t="s">
        <v>83</v>
      </c>
      <c r="AW390" s="13" t="s">
        <v>32</v>
      </c>
      <c r="AX390" s="13" t="s">
        <v>76</v>
      </c>
      <c r="AY390" s="249" t="s">
        <v>127</v>
      </c>
    </row>
    <row r="391" s="14" customFormat="1">
      <c r="A391" s="14"/>
      <c r="B391" s="250"/>
      <c r="C391" s="251"/>
      <c r="D391" s="241" t="s">
        <v>136</v>
      </c>
      <c r="E391" s="252" t="s">
        <v>1</v>
      </c>
      <c r="F391" s="253" t="s">
        <v>83</v>
      </c>
      <c r="G391" s="251"/>
      <c r="H391" s="254">
        <v>1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136</v>
      </c>
      <c r="AU391" s="260" t="s">
        <v>85</v>
      </c>
      <c r="AV391" s="14" t="s">
        <v>85</v>
      </c>
      <c r="AW391" s="14" t="s">
        <v>32</v>
      </c>
      <c r="AX391" s="14" t="s">
        <v>76</v>
      </c>
      <c r="AY391" s="260" t="s">
        <v>127</v>
      </c>
    </row>
    <row r="392" s="15" customFormat="1">
      <c r="A392" s="15"/>
      <c r="B392" s="261"/>
      <c r="C392" s="262"/>
      <c r="D392" s="241" t="s">
        <v>136</v>
      </c>
      <c r="E392" s="263" t="s">
        <v>1</v>
      </c>
      <c r="F392" s="264" t="s">
        <v>139</v>
      </c>
      <c r="G392" s="262"/>
      <c r="H392" s="265">
        <v>1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1" t="s">
        <v>136</v>
      </c>
      <c r="AU392" s="271" t="s">
        <v>85</v>
      </c>
      <c r="AV392" s="15" t="s">
        <v>134</v>
      </c>
      <c r="AW392" s="15" t="s">
        <v>32</v>
      </c>
      <c r="AX392" s="15" t="s">
        <v>83</v>
      </c>
      <c r="AY392" s="271" t="s">
        <v>127</v>
      </c>
    </row>
    <row r="393" s="2" customFormat="1" ht="16.5" customHeight="1">
      <c r="A393" s="38"/>
      <c r="B393" s="39"/>
      <c r="C393" s="277" t="s">
        <v>637</v>
      </c>
      <c r="D393" s="277" t="s">
        <v>429</v>
      </c>
      <c r="E393" s="278" t="s">
        <v>638</v>
      </c>
      <c r="F393" s="279" t="s">
        <v>639</v>
      </c>
      <c r="G393" s="280" t="s">
        <v>235</v>
      </c>
      <c r="H393" s="281">
        <v>1</v>
      </c>
      <c r="I393" s="282"/>
      <c r="J393" s="283">
        <f>ROUND(I393*H393,2)</f>
        <v>0</v>
      </c>
      <c r="K393" s="279" t="s">
        <v>133</v>
      </c>
      <c r="L393" s="284"/>
      <c r="M393" s="285" t="s">
        <v>1</v>
      </c>
      <c r="N393" s="286" t="s">
        <v>41</v>
      </c>
      <c r="O393" s="91"/>
      <c r="P393" s="235">
        <f>O393*H393</f>
        <v>0</v>
      </c>
      <c r="Q393" s="235">
        <v>0.0025000000000000001</v>
      </c>
      <c r="R393" s="235">
        <f>Q393*H393</f>
        <v>0.0025000000000000001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169</v>
      </c>
      <c r="AT393" s="237" t="s">
        <v>429</v>
      </c>
      <c r="AU393" s="237" t="s">
        <v>85</v>
      </c>
      <c r="AY393" s="17" t="s">
        <v>127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83</v>
      </c>
      <c r="BK393" s="238">
        <f>ROUND(I393*H393,2)</f>
        <v>0</v>
      </c>
      <c r="BL393" s="17" t="s">
        <v>134</v>
      </c>
      <c r="BM393" s="237" t="s">
        <v>640</v>
      </c>
    </row>
    <row r="394" s="13" customFormat="1">
      <c r="A394" s="13"/>
      <c r="B394" s="239"/>
      <c r="C394" s="240"/>
      <c r="D394" s="241" t="s">
        <v>136</v>
      </c>
      <c r="E394" s="242" t="s">
        <v>1</v>
      </c>
      <c r="F394" s="243" t="s">
        <v>641</v>
      </c>
      <c r="G394" s="240"/>
      <c r="H394" s="242" t="s">
        <v>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136</v>
      </c>
      <c r="AU394" s="249" t="s">
        <v>85</v>
      </c>
      <c r="AV394" s="13" t="s">
        <v>83</v>
      </c>
      <c r="AW394" s="13" t="s">
        <v>32</v>
      </c>
      <c r="AX394" s="13" t="s">
        <v>76</v>
      </c>
      <c r="AY394" s="249" t="s">
        <v>127</v>
      </c>
    </row>
    <row r="395" s="14" customFormat="1">
      <c r="A395" s="14"/>
      <c r="B395" s="250"/>
      <c r="C395" s="251"/>
      <c r="D395" s="241" t="s">
        <v>136</v>
      </c>
      <c r="E395" s="252" t="s">
        <v>1</v>
      </c>
      <c r="F395" s="253" t="s">
        <v>83</v>
      </c>
      <c r="G395" s="251"/>
      <c r="H395" s="254">
        <v>1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136</v>
      </c>
      <c r="AU395" s="260" t="s">
        <v>85</v>
      </c>
      <c r="AV395" s="14" t="s">
        <v>85</v>
      </c>
      <c r="AW395" s="14" t="s">
        <v>32</v>
      </c>
      <c r="AX395" s="14" t="s">
        <v>76</v>
      </c>
      <c r="AY395" s="260" t="s">
        <v>127</v>
      </c>
    </row>
    <row r="396" s="15" customFormat="1">
      <c r="A396" s="15"/>
      <c r="B396" s="261"/>
      <c r="C396" s="262"/>
      <c r="D396" s="241" t="s">
        <v>136</v>
      </c>
      <c r="E396" s="263" t="s">
        <v>1</v>
      </c>
      <c r="F396" s="264" t="s">
        <v>139</v>
      </c>
      <c r="G396" s="262"/>
      <c r="H396" s="265">
        <v>1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1" t="s">
        <v>136</v>
      </c>
      <c r="AU396" s="271" t="s">
        <v>85</v>
      </c>
      <c r="AV396" s="15" t="s">
        <v>134</v>
      </c>
      <c r="AW396" s="15" t="s">
        <v>32</v>
      </c>
      <c r="AX396" s="15" t="s">
        <v>83</v>
      </c>
      <c r="AY396" s="271" t="s">
        <v>127</v>
      </c>
    </row>
    <row r="397" s="2" customFormat="1" ht="16.5" customHeight="1">
      <c r="A397" s="38"/>
      <c r="B397" s="39"/>
      <c r="C397" s="277" t="s">
        <v>642</v>
      </c>
      <c r="D397" s="277" t="s">
        <v>429</v>
      </c>
      <c r="E397" s="278" t="s">
        <v>643</v>
      </c>
      <c r="F397" s="279" t="s">
        <v>644</v>
      </c>
      <c r="G397" s="280" t="s">
        <v>235</v>
      </c>
      <c r="H397" s="281">
        <v>1</v>
      </c>
      <c r="I397" s="282"/>
      <c r="J397" s="283">
        <f>ROUND(I397*H397,2)</f>
        <v>0</v>
      </c>
      <c r="K397" s="279" t="s">
        <v>133</v>
      </c>
      <c r="L397" s="284"/>
      <c r="M397" s="285" t="s">
        <v>1</v>
      </c>
      <c r="N397" s="286" t="s">
        <v>41</v>
      </c>
      <c r="O397" s="91"/>
      <c r="P397" s="235">
        <f>O397*H397</f>
        <v>0</v>
      </c>
      <c r="Q397" s="235">
        <v>0.00089999999999999998</v>
      </c>
      <c r="R397" s="235">
        <f>Q397*H397</f>
        <v>0.00089999999999999998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169</v>
      </c>
      <c r="AT397" s="237" t="s">
        <v>429</v>
      </c>
      <c r="AU397" s="237" t="s">
        <v>85</v>
      </c>
      <c r="AY397" s="17" t="s">
        <v>127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83</v>
      </c>
      <c r="BK397" s="238">
        <f>ROUND(I397*H397,2)</f>
        <v>0</v>
      </c>
      <c r="BL397" s="17" t="s">
        <v>134</v>
      </c>
      <c r="BM397" s="237" t="s">
        <v>645</v>
      </c>
    </row>
    <row r="398" s="13" customFormat="1">
      <c r="A398" s="13"/>
      <c r="B398" s="239"/>
      <c r="C398" s="240"/>
      <c r="D398" s="241" t="s">
        <v>136</v>
      </c>
      <c r="E398" s="242" t="s">
        <v>1</v>
      </c>
      <c r="F398" s="243" t="s">
        <v>646</v>
      </c>
      <c r="G398" s="240"/>
      <c r="H398" s="242" t="s">
        <v>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136</v>
      </c>
      <c r="AU398" s="249" t="s">
        <v>85</v>
      </c>
      <c r="AV398" s="13" t="s">
        <v>83</v>
      </c>
      <c r="AW398" s="13" t="s">
        <v>32</v>
      </c>
      <c r="AX398" s="13" t="s">
        <v>76</v>
      </c>
      <c r="AY398" s="249" t="s">
        <v>127</v>
      </c>
    </row>
    <row r="399" s="14" customFormat="1">
      <c r="A399" s="14"/>
      <c r="B399" s="250"/>
      <c r="C399" s="251"/>
      <c r="D399" s="241" t="s">
        <v>136</v>
      </c>
      <c r="E399" s="252" t="s">
        <v>1</v>
      </c>
      <c r="F399" s="253" t="s">
        <v>83</v>
      </c>
      <c r="G399" s="251"/>
      <c r="H399" s="254">
        <v>1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136</v>
      </c>
      <c r="AU399" s="260" t="s">
        <v>85</v>
      </c>
      <c r="AV399" s="14" t="s">
        <v>85</v>
      </c>
      <c r="AW399" s="14" t="s">
        <v>32</v>
      </c>
      <c r="AX399" s="14" t="s">
        <v>76</v>
      </c>
      <c r="AY399" s="260" t="s">
        <v>127</v>
      </c>
    </row>
    <row r="400" s="15" customFormat="1">
      <c r="A400" s="15"/>
      <c r="B400" s="261"/>
      <c r="C400" s="262"/>
      <c r="D400" s="241" t="s">
        <v>136</v>
      </c>
      <c r="E400" s="263" t="s">
        <v>1</v>
      </c>
      <c r="F400" s="264" t="s">
        <v>139</v>
      </c>
      <c r="G400" s="262"/>
      <c r="H400" s="265">
        <v>1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1" t="s">
        <v>136</v>
      </c>
      <c r="AU400" s="271" t="s">
        <v>85</v>
      </c>
      <c r="AV400" s="15" t="s">
        <v>134</v>
      </c>
      <c r="AW400" s="15" t="s">
        <v>32</v>
      </c>
      <c r="AX400" s="15" t="s">
        <v>83</v>
      </c>
      <c r="AY400" s="271" t="s">
        <v>127</v>
      </c>
    </row>
    <row r="401" s="2" customFormat="1" ht="16.5" customHeight="1">
      <c r="A401" s="38"/>
      <c r="B401" s="39"/>
      <c r="C401" s="277" t="s">
        <v>647</v>
      </c>
      <c r="D401" s="277" t="s">
        <v>429</v>
      </c>
      <c r="E401" s="278" t="s">
        <v>648</v>
      </c>
      <c r="F401" s="279" t="s">
        <v>649</v>
      </c>
      <c r="G401" s="280" t="s">
        <v>235</v>
      </c>
      <c r="H401" s="281">
        <v>1</v>
      </c>
      <c r="I401" s="282"/>
      <c r="J401" s="283">
        <f>ROUND(I401*H401,2)</f>
        <v>0</v>
      </c>
      <c r="K401" s="279" t="s">
        <v>133</v>
      </c>
      <c r="L401" s="284"/>
      <c r="M401" s="285" t="s">
        <v>1</v>
      </c>
      <c r="N401" s="286" t="s">
        <v>41</v>
      </c>
      <c r="O401" s="91"/>
      <c r="P401" s="235">
        <f>O401*H401</f>
        <v>0</v>
      </c>
      <c r="Q401" s="235">
        <v>0.0016999999999999999</v>
      </c>
      <c r="R401" s="235">
        <f>Q401*H401</f>
        <v>0.0016999999999999999</v>
      </c>
      <c r="S401" s="235">
        <v>0</v>
      </c>
      <c r="T401" s="23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169</v>
      </c>
      <c r="AT401" s="237" t="s">
        <v>429</v>
      </c>
      <c r="AU401" s="237" t="s">
        <v>85</v>
      </c>
      <c r="AY401" s="17" t="s">
        <v>127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7" t="s">
        <v>83</v>
      </c>
      <c r="BK401" s="238">
        <f>ROUND(I401*H401,2)</f>
        <v>0</v>
      </c>
      <c r="BL401" s="17" t="s">
        <v>134</v>
      </c>
      <c r="BM401" s="237" t="s">
        <v>650</v>
      </c>
    </row>
    <row r="402" s="13" customFormat="1">
      <c r="A402" s="13"/>
      <c r="B402" s="239"/>
      <c r="C402" s="240"/>
      <c r="D402" s="241" t="s">
        <v>136</v>
      </c>
      <c r="E402" s="242" t="s">
        <v>1</v>
      </c>
      <c r="F402" s="243" t="s">
        <v>651</v>
      </c>
      <c r="G402" s="240"/>
      <c r="H402" s="242" t="s">
        <v>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136</v>
      </c>
      <c r="AU402" s="249" t="s">
        <v>85</v>
      </c>
      <c r="AV402" s="13" t="s">
        <v>83</v>
      </c>
      <c r="AW402" s="13" t="s">
        <v>32</v>
      </c>
      <c r="AX402" s="13" t="s">
        <v>76</v>
      </c>
      <c r="AY402" s="249" t="s">
        <v>127</v>
      </c>
    </row>
    <row r="403" s="14" customFormat="1">
      <c r="A403" s="14"/>
      <c r="B403" s="250"/>
      <c r="C403" s="251"/>
      <c r="D403" s="241" t="s">
        <v>136</v>
      </c>
      <c r="E403" s="252" t="s">
        <v>1</v>
      </c>
      <c r="F403" s="253" t="s">
        <v>83</v>
      </c>
      <c r="G403" s="251"/>
      <c r="H403" s="254">
        <v>1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136</v>
      </c>
      <c r="AU403" s="260" t="s">
        <v>85</v>
      </c>
      <c r="AV403" s="14" t="s">
        <v>85</v>
      </c>
      <c r="AW403" s="14" t="s">
        <v>32</v>
      </c>
      <c r="AX403" s="14" t="s">
        <v>76</v>
      </c>
      <c r="AY403" s="260" t="s">
        <v>127</v>
      </c>
    </row>
    <row r="404" s="15" customFormat="1">
      <c r="A404" s="15"/>
      <c r="B404" s="261"/>
      <c r="C404" s="262"/>
      <c r="D404" s="241" t="s">
        <v>136</v>
      </c>
      <c r="E404" s="263" t="s">
        <v>1</v>
      </c>
      <c r="F404" s="264" t="s">
        <v>139</v>
      </c>
      <c r="G404" s="262"/>
      <c r="H404" s="265">
        <v>1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1" t="s">
        <v>136</v>
      </c>
      <c r="AU404" s="271" t="s">
        <v>85</v>
      </c>
      <c r="AV404" s="15" t="s">
        <v>134</v>
      </c>
      <c r="AW404" s="15" t="s">
        <v>32</v>
      </c>
      <c r="AX404" s="15" t="s">
        <v>83</v>
      </c>
      <c r="AY404" s="271" t="s">
        <v>127</v>
      </c>
    </row>
    <row r="405" s="2" customFormat="1" ht="16.5" customHeight="1">
      <c r="A405" s="38"/>
      <c r="B405" s="39"/>
      <c r="C405" s="277" t="s">
        <v>652</v>
      </c>
      <c r="D405" s="277" t="s">
        <v>429</v>
      </c>
      <c r="E405" s="278" t="s">
        <v>653</v>
      </c>
      <c r="F405" s="279" t="s">
        <v>654</v>
      </c>
      <c r="G405" s="280" t="s">
        <v>235</v>
      </c>
      <c r="H405" s="281">
        <v>1</v>
      </c>
      <c r="I405" s="282"/>
      <c r="J405" s="283">
        <f>ROUND(I405*H405,2)</f>
        <v>0</v>
      </c>
      <c r="K405" s="279" t="s">
        <v>133</v>
      </c>
      <c r="L405" s="284"/>
      <c r="M405" s="285" t="s">
        <v>1</v>
      </c>
      <c r="N405" s="286" t="s">
        <v>41</v>
      </c>
      <c r="O405" s="91"/>
      <c r="P405" s="235">
        <f>O405*H405</f>
        <v>0</v>
      </c>
      <c r="Q405" s="235">
        <v>0.0040000000000000001</v>
      </c>
      <c r="R405" s="235">
        <f>Q405*H405</f>
        <v>0.0040000000000000001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169</v>
      </c>
      <c r="AT405" s="237" t="s">
        <v>429</v>
      </c>
      <c r="AU405" s="237" t="s">
        <v>85</v>
      </c>
      <c r="AY405" s="17" t="s">
        <v>127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83</v>
      </c>
      <c r="BK405" s="238">
        <f>ROUND(I405*H405,2)</f>
        <v>0</v>
      </c>
      <c r="BL405" s="17" t="s">
        <v>134</v>
      </c>
      <c r="BM405" s="237" t="s">
        <v>655</v>
      </c>
    </row>
    <row r="406" s="13" customFormat="1">
      <c r="A406" s="13"/>
      <c r="B406" s="239"/>
      <c r="C406" s="240"/>
      <c r="D406" s="241" t="s">
        <v>136</v>
      </c>
      <c r="E406" s="242" t="s">
        <v>1</v>
      </c>
      <c r="F406" s="243" t="s">
        <v>656</v>
      </c>
      <c r="G406" s="240"/>
      <c r="H406" s="242" t="s">
        <v>1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136</v>
      </c>
      <c r="AU406" s="249" t="s">
        <v>85</v>
      </c>
      <c r="AV406" s="13" t="s">
        <v>83</v>
      </c>
      <c r="AW406" s="13" t="s">
        <v>32</v>
      </c>
      <c r="AX406" s="13" t="s">
        <v>76</v>
      </c>
      <c r="AY406" s="249" t="s">
        <v>127</v>
      </c>
    </row>
    <row r="407" s="14" customFormat="1">
      <c r="A407" s="14"/>
      <c r="B407" s="250"/>
      <c r="C407" s="251"/>
      <c r="D407" s="241" t="s">
        <v>136</v>
      </c>
      <c r="E407" s="252" t="s">
        <v>1</v>
      </c>
      <c r="F407" s="253" t="s">
        <v>83</v>
      </c>
      <c r="G407" s="251"/>
      <c r="H407" s="254">
        <v>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136</v>
      </c>
      <c r="AU407" s="260" t="s">
        <v>85</v>
      </c>
      <c r="AV407" s="14" t="s">
        <v>85</v>
      </c>
      <c r="AW407" s="14" t="s">
        <v>32</v>
      </c>
      <c r="AX407" s="14" t="s">
        <v>76</v>
      </c>
      <c r="AY407" s="260" t="s">
        <v>127</v>
      </c>
    </row>
    <row r="408" s="15" customFormat="1">
      <c r="A408" s="15"/>
      <c r="B408" s="261"/>
      <c r="C408" s="262"/>
      <c r="D408" s="241" t="s">
        <v>136</v>
      </c>
      <c r="E408" s="263" t="s">
        <v>1</v>
      </c>
      <c r="F408" s="264" t="s">
        <v>139</v>
      </c>
      <c r="G408" s="262"/>
      <c r="H408" s="265">
        <v>1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136</v>
      </c>
      <c r="AU408" s="271" t="s">
        <v>85</v>
      </c>
      <c r="AV408" s="15" t="s">
        <v>134</v>
      </c>
      <c r="AW408" s="15" t="s">
        <v>32</v>
      </c>
      <c r="AX408" s="15" t="s">
        <v>83</v>
      </c>
      <c r="AY408" s="271" t="s">
        <v>127</v>
      </c>
    </row>
    <row r="409" s="2" customFormat="1" ht="16.5" customHeight="1">
      <c r="A409" s="38"/>
      <c r="B409" s="39"/>
      <c r="C409" s="226" t="s">
        <v>657</v>
      </c>
      <c r="D409" s="226" t="s">
        <v>129</v>
      </c>
      <c r="E409" s="227" t="s">
        <v>658</v>
      </c>
      <c r="F409" s="228" t="s">
        <v>659</v>
      </c>
      <c r="G409" s="229" t="s">
        <v>235</v>
      </c>
      <c r="H409" s="230">
        <v>4</v>
      </c>
      <c r="I409" s="231"/>
      <c r="J409" s="232">
        <f>ROUND(I409*H409,2)</f>
        <v>0</v>
      </c>
      <c r="K409" s="228" t="s">
        <v>133</v>
      </c>
      <c r="L409" s="44"/>
      <c r="M409" s="233" t="s">
        <v>1</v>
      </c>
      <c r="N409" s="234" t="s">
        <v>41</v>
      </c>
      <c r="O409" s="91"/>
      <c r="P409" s="235">
        <f>O409*H409</f>
        <v>0</v>
      </c>
      <c r="Q409" s="235">
        <v>0.11241</v>
      </c>
      <c r="R409" s="235">
        <f>Q409*H409</f>
        <v>0.44963999999999998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134</v>
      </c>
      <c r="AT409" s="237" t="s">
        <v>129</v>
      </c>
      <c r="AU409" s="237" t="s">
        <v>85</v>
      </c>
      <c r="AY409" s="17" t="s">
        <v>127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134</v>
      </c>
      <c r="BM409" s="237" t="s">
        <v>660</v>
      </c>
    </row>
    <row r="410" s="13" customFormat="1">
      <c r="A410" s="13"/>
      <c r="B410" s="239"/>
      <c r="C410" s="240"/>
      <c r="D410" s="241" t="s">
        <v>136</v>
      </c>
      <c r="E410" s="242" t="s">
        <v>1</v>
      </c>
      <c r="F410" s="243" t="s">
        <v>661</v>
      </c>
      <c r="G410" s="240"/>
      <c r="H410" s="242" t="s">
        <v>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136</v>
      </c>
      <c r="AU410" s="249" t="s">
        <v>85</v>
      </c>
      <c r="AV410" s="13" t="s">
        <v>83</v>
      </c>
      <c r="AW410" s="13" t="s">
        <v>32</v>
      </c>
      <c r="AX410" s="13" t="s">
        <v>76</v>
      </c>
      <c r="AY410" s="249" t="s">
        <v>127</v>
      </c>
    </row>
    <row r="411" s="14" customFormat="1">
      <c r="A411" s="14"/>
      <c r="B411" s="250"/>
      <c r="C411" s="251"/>
      <c r="D411" s="241" t="s">
        <v>136</v>
      </c>
      <c r="E411" s="252" t="s">
        <v>1</v>
      </c>
      <c r="F411" s="253" t="s">
        <v>134</v>
      </c>
      <c r="G411" s="251"/>
      <c r="H411" s="254">
        <v>4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136</v>
      </c>
      <c r="AU411" s="260" t="s">
        <v>85</v>
      </c>
      <c r="AV411" s="14" t="s">
        <v>85</v>
      </c>
      <c r="AW411" s="14" t="s">
        <v>32</v>
      </c>
      <c r="AX411" s="14" t="s">
        <v>76</v>
      </c>
      <c r="AY411" s="260" t="s">
        <v>127</v>
      </c>
    </row>
    <row r="412" s="15" customFormat="1">
      <c r="A412" s="15"/>
      <c r="B412" s="261"/>
      <c r="C412" s="262"/>
      <c r="D412" s="241" t="s">
        <v>136</v>
      </c>
      <c r="E412" s="263" t="s">
        <v>1</v>
      </c>
      <c r="F412" s="264" t="s">
        <v>139</v>
      </c>
      <c r="G412" s="262"/>
      <c r="H412" s="265">
        <v>4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1" t="s">
        <v>136</v>
      </c>
      <c r="AU412" s="271" t="s">
        <v>85</v>
      </c>
      <c r="AV412" s="15" t="s">
        <v>134</v>
      </c>
      <c r="AW412" s="15" t="s">
        <v>32</v>
      </c>
      <c r="AX412" s="15" t="s">
        <v>83</v>
      </c>
      <c r="AY412" s="271" t="s">
        <v>127</v>
      </c>
    </row>
    <row r="413" s="2" customFormat="1" ht="16.5" customHeight="1">
      <c r="A413" s="38"/>
      <c r="B413" s="39"/>
      <c r="C413" s="277" t="s">
        <v>662</v>
      </c>
      <c r="D413" s="277" t="s">
        <v>429</v>
      </c>
      <c r="E413" s="278" t="s">
        <v>663</v>
      </c>
      <c r="F413" s="279" t="s">
        <v>664</v>
      </c>
      <c r="G413" s="280" t="s">
        <v>235</v>
      </c>
      <c r="H413" s="281">
        <v>4</v>
      </c>
      <c r="I413" s="282"/>
      <c r="J413" s="283">
        <f>ROUND(I413*H413,2)</f>
        <v>0</v>
      </c>
      <c r="K413" s="279" t="s">
        <v>133</v>
      </c>
      <c r="L413" s="284"/>
      <c r="M413" s="285" t="s">
        <v>1</v>
      </c>
      <c r="N413" s="286" t="s">
        <v>41</v>
      </c>
      <c r="O413" s="91"/>
      <c r="P413" s="235">
        <f>O413*H413</f>
        <v>0</v>
      </c>
      <c r="Q413" s="235">
        <v>0.0061000000000000004</v>
      </c>
      <c r="R413" s="235">
        <f>Q413*H413</f>
        <v>0.024400000000000002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169</v>
      </c>
      <c r="AT413" s="237" t="s">
        <v>429</v>
      </c>
      <c r="AU413" s="237" t="s">
        <v>85</v>
      </c>
      <c r="AY413" s="17" t="s">
        <v>127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134</v>
      </c>
      <c r="BM413" s="237" t="s">
        <v>665</v>
      </c>
    </row>
    <row r="414" s="13" customFormat="1">
      <c r="A414" s="13"/>
      <c r="B414" s="239"/>
      <c r="C414" s="240"/>
      <c r="D414" s="241" t="s">
        <v>136</v>
      </c>
      <c r="E414" s="242" t="s">
        <v>1</v>
      </c>
      <c r="F414" s="243" t="s">
        <v>666</v>
      </c>
      <c r="G414" s="240"/>
      <c r="H414" s="242" t="s">
        <v>1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136</v>
      </c>
      <c r="AU414" s="249" t="s">
        <v>85</v>
      </c>
      <c r="AV414" s="13" t="s">
        <v>83</v>
      </c>
      <c r="AW414" s="13" t="s">
        <v>32</v>
      </c>
      <c r="AX414" s="13" t="s">
        <v>76</v>
      </c>
      <c r="AY414" s="249" t="s">
        <v>127</v>
      </c>
    </row>
    <row r="415" s="14" customFormat="1">
      <c r="A415" s="14"/>
      <c r="B415" s="250"/>
      <c r="C415" s="251"/>
      <c r="D415" s="241" t="s">
        <v>136</v>
      </c>
      <c r="E415" s="252" t="s">
        <v>1</v>
      </c>
      <c r="F415" s="253" t="s">
        <v>134</v>
      </c>
      <c r="G415" s="251"/>
      <c r="H415" s="254">
        <v>4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136</v>
      </c>
      <c r="AU415" s="260" t="s">
        <v>85</v>
      </c>
      <c r="AV415" s="14" t="s">
        <v>85</v>
      </c>
      <c r="AW415" s="14" t="s">
        <v>32</v>
      </c>
      <c r="AX415" s="14" t="s">
        <v>76</v>
      </c>
      <c r="AY415" s="260" t="s">
        <v>127</v>
      </c>
    </row>
    <row r="416" s="15" customFormat="1">
      <c r="A416" s="15"/>
      <c r="B416" s="261"/>
      <c r="C416" s="262"/>
      <c r="D416" s="241" t="s">
        <v>136</v>
      </c>
      <c r="E416" s="263" t="s">
        <v>1</v>
      </c>
      <c r="F416" s="264" t="s">
        <v>139</v>
      </c>
      <c r="G416" s="262"/>
      <c r="H416" s="265">
        <v>4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136</v>
      </c>
      <c r="AU416" s="271" t="s">
        <v>85</v>
      </c>
      <c r="AV416" s="15" t="s">
        <v>134</v>
      </c>
      <c r="AW416" s="15" t="s">
        <v>32</v>
      </c>
      <c r="AX416" s="15" t="s">
        <v>83</v>
      </c>
      <c r="AY416" s="271" t="s">
        <v>127</v>
      </c>
    </row>
    <row r="417" s="2" customFormat="1" ht="16.5" customHeight="1">
      <c r="A417" s="38"/>
      <c r="B417" s="39"/>
      <c r="C417" s="277" t="s">
        <v>667</v>
      </c>
      <c r="D417" s="277" t="s">
        <v>429</v>
      </c>
      <c r="E417" s="278" t="s">
        <v>668</v>
      </c>
      <c r="F417" s="279" t="s">
        <v>669</v>
      </c>
      <c r="G417" s="280" t="s">
        <v>235</v>
      </c>
      <c r="H417" s="281">
        <v>4</v>
      </c>
      <c r="I417" s="282"/>
      <c r="J417" s="283">
        <f>ROUND(I417*H417,2)</f>
        <v>0</v>
      </c>
      <c r="K417" s="279" t="s">
        <v>133</v>
      </c>
      <c r="L417" s="284"/>
      <c r="M417" s="285" t="s">
        <v>1</v>
      </c>
      <c r="N417" s="286" t="s">
        <v>41</v>
      </c>
      <c r="O417" s="91"/>
      <c r="P417" s="235">
        <f>O417*H417</f>
        <v>0</v>
      </c>
      <c r="Q417" s="235">
        <v>0.00010000000000000001</v>
      </c>
      <c r="R417" s="235">
        <f>Q417*H417</f>
        <v>0.00040000000000000002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169</v>
      </c>
      <c r="AT417" s="237" t="s">
        <v>429</v>
      </c>
      <c r="AU417" s="237" t="s">
        <v>85</v>
      </c>
      <c r="AY417" s="17" t="s">
        <v>127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83</v>
      </c>
      <c r="BK417" s="238">
        <f>ROUND(I417*H417,2)</f>
        <v>0</v>
      </c>
      <c r="BL417" s="17" t="s">
        <v>134</v>
      </c>
      <c r="BM417" s="237" t="s">
        <v>670</v>
      </c>
    </row>
    <row r="418" s="13" customFormat="1">
      <c r="A418" s="13"/>
      <c r="B418" s="239"/>
      <c r="C418" s="240"/>
      <c r="D418" s="241" t="s">
        <v>136</v>
      </c>
      <c r="E418" s="242" t="s">
        <v>1</v>
      </c>
      <c r="F418" s="243" t="s">
        <v>666</v>
      </c>
      <c r="G418" s="240"/>
      <c r="H418" s="242" t="s">
        <v>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85</v>
      </c>
      <c r="AV418" s="13" t="s">
        <v>83</v>
      </c>
      <c r="AW418" s="13" t="s">
        <v>32</v>
      </c>
      <c r="AX418" s="13" t="s">
        <v>76</v>
      </c>
      <c r="AY418" s="249" t="s">
        <v>127</v>
      </c>
    </row>
    <row r="419" s="14" customFormat="1">
      <c r="A419" s="14"/>
      <c r="B419" s="250"/>
      <c r="C419" s="251"/>
      <c r="D419" s="241" t="s">
        <v>136</v>
      </c>
      <c r="E419" s="252" t="s">
        <v>1</v>
      </c>
      <c r="F419" s="253" t="s">
        <v>134</v>
      </c>
      <c r="G419" s="251"/>
      <c r="H419" s="254">
        <v>4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136</v>
      </c>
      <c r="AU419" s="260" t="s">
        <v>85</v>
      </c>
      <c r="AV419" s="14" t="s">
        <v>85</v>
      </c>
      <c r="AW419" s="14" t="s">
        <v>32</v>
      </c>
      <c r="AX419" s="14" t="s">
        <v>76</v>
      </c>
      <c r="AY419" s="260" t="s">
        <v>127</v>
      </c>
    </row>
    <row r="420" s="15" customFormat="1">
      <c r="A420" s="15"/>
      <c r="B420" s="261"/>
      <c r="C420" s="262"/>
      <c r="D420" s="241" t="s">
        <v>136</v>
      </c>
      <c r="E420" s="263" t="s">
        <v>1</v>
      </c>
      <c r="F420" s="264" t="s">
        <v>139</v>
      </c>
      <c r="G420" s="262"/>
      <c r="H420" s="265">
        <v>4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136</v>
      </c>
      <c r="AU420" s="271" t="s">
        <v>85</v>
      </c>
      <c r="AV420" s="15" t="s">
        <v>134</v>
      </c>
      <c r="AW420" s="15" t="s">
        <v>32</v>
      </c>
      <c r="AX420" s="15" t="s">
        <v>83</v>
      </c>
      <c r="AY420" s="271" t="s">
        <v>127</v>
      </c>
    </row>
    <row r="421" s="2" customFormat="1" ht="16.5" customHeight="1">
      <c r="A421" s="38"/>
      <c r="B421" s="39"/>
      <c r="C421" s="277" t="s">
        <v>671</v>
      </c>
      <c r="D421" s="277" t="s">
        <v>429</v>
      </c>
      <c r="E421" s="278" t="s">
        <v>672</v>
      </c>
      <c r="F421" s="279" t="s">
        <v>673</v>
      </c>
      <c r="G421" s="280" t="s">
        <v>235</v>
      </c>
      <c r="H421" s="281">
        <v>4</v>
      </c>
      <c r="I421" s="282"/>
      <c r="J421" s="283">
        <f>ROUND(I421*H421,2)</f>
        <v>0</v>
      </c>
      <c r="K421" s="279" t="s">
        <v>133</v>
      </c>
      <c r="L421" s="284"/>
      <c r="M421" s="285" t="s">
        <v>1</v>
      </c>
      <c r="N421" s="286" t="s">
        <v>41</v>
      </c>
      <c r="O421" s="91"/>
      <c r="P421" s="235">
        <f>O421*H421</f>
        <v>0</v>
      </c>
      <c r="Q421" s="235">
        <v>0.0030000000000000001</v>
      </c>
      <c r="R421" s="235">
        <f>Q421*H421</f>
        <v>0.012</v>
      </c>
      <c r="S421" s="235">
        <v>0</v>
      </c>
      <c r="T421" s="23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169</v>
      </c>
      <c r="AT421" s="237" t="s">
        <v>429</v>
      </c>
      <c r="AU421" s="237" t="s">
        <v>85</v>
      </c>
      <c r="AY421" s="17" t="s">
        <v>127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83</v>
      </c>
      <c r="BK421" s="238">
        <f>ROUND(I421*H421,2)</f>
        <v>0</v>
      </c>
      <c r="BL421" s="17" t="s">
        <v>134</v>
      </c>
      <c r="BM421" s="237" t="s">
        <v>674</v>
      </c>
    </row>
    <row r="422" s="13" customFormat="1">
      <c r="A422" s="13"/>
      <c r="B422" s="239"/>
      <c r="C422" s="240"/>
      <c r="D422" s="241" t="s">
        <v>136</v>
      </c>
      <c r="E422" s="242" t="s">
        <v>1</v>
      </c>
      <c r="F422" s="243" t="s">
        <v>661</v>
      </c>
      <c r="G422" s="240"/>
      <c r="H422" s="242" t="s">
        <v>1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136</v>
      </c>
      <c r="AU422" s="249" t="s">
        <v>85</v>
      </c>
      <c r="AV422" s="13" t="s">
        <v>83</v>
      </c>
      <c r="AW422" s="13" t="s">
        <v>32</v>
      </c>
      <c r="AX422" s="13" t="s">
        <v>76</v>
      </c>
      <c r="AY422" s="249" t="s">
        <v>127</v>
      </c>
    </row>
    <row r="423" s="14" customFormat="1">
      <c r="A423" s="14"/>
      <c r="B423" s="250"/>
      <c r="C423" s="251"/>
      <c r="D423" s="241" t="s">
        <v>136</v>
      </c>
      <c r="E423" s="252" t="s">
        <v>1</v>
      </c>
      <c r="F423" s="253" t="s">
        <v>134</v>
      </c>
      <c r="G423" s="251"/>
      <c r="H423" s="254">
        <v>4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136</v>
      </c>
      <c r="AU423" s="260" t="s">
        <v>85</v>
      </c>
      <c r="AV423" s="14" t="s">
        <v>85</v>
      </c>
      <c r="AW423" s="14" t="s">
        <v>32</v>
      </c>
      <c r="AX423" s="14" t="s">
        <v>76</v>
      </c>
      <c r="AY423" s="260" t="s">
        <v>127</v>
      </c>
    </row>
    <row r="424" s="15" customFormat="1">
      <c r="A424" s="15"/>
      <c r="B424" s="261"/>
      <c r="C424" s="262"/>
      <c r="D424" s="241" t="s">
        <v>136</v>
      </c>
      <c r="E424" s="263" t="s">
        <v>1</v>
      </c>
      <c r="F424" s="264" t="s">
        <v>139</v>
      </c>
      <c r="G424" s="262"/>
      <c r="H424" s="265">
        <v>4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1" t="s">
        <v>136</v>
      </c>
      <c r="AU424" s="271" t="s">
        <v>85</v>
      </c>
      <c r="AV424" s="15" t="s">
        <v>134</v>
      </c>
      <c r="AW424" s="15" t="s">
        <v>32</v>
      </c>
      <c r="AX424" s="15" t="s">
        <v>83</v>
      </c>
      <c r="AY424" s="271" t="s">
        <v>127</v>
      </c>
    </row>
    <row r="425" s="2" customFormat="1" ht="16.5" customHeight="1">
      <c r="A425" s="38"/>
      <c r="B425" s="39"/>
      <c r="C425" s="277" t="s">
        <v>675</v>
      </c>
      <c r="D425" s="277" t="s">
        <v>429</v>
      </c>
      <c r="E425" s="278" t="s">
        <v>676</v>
      </c>
      <c r="F425" s="279" t="s">
        <v>677</v>
      </c>
      <c r="G425" s="280" t="s">
        <v>235</v>
      </c>
      <c r="H425" s="281">
        <v>14</v>
      </c>
      <c r="I425" s="282"/>
      <c r="J425" s="283">
        <f>ROUND(I425*H425,2)</f>
        <v>0</v>
      </c>
      <c r="K425" s="279" t="s">
        <v>133</v>
      </c>
      <c r="L425" s="284"/>
      <c r="M425" s="285" t="s">
        <v>1</v>
      </c>
      <c r="N425" s="286" t="s">
        <v>41</v>
      </c>
      <c r="O425" s="91"/>
      <c r="P425" s="235">
        <f>O425*H425</f>
        <v>0</v>
      </c>
      <c r="Q425" s="235">
        <v>0.00035</v>
      </c>
      <c r="R425" s="235">
        <f>Q425*H425</f>
        <v>0.0048999999999999998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169</v>
      </c>
      <c r="AT425" s="237" t="s">
        <v>429</v>
      </c>
      <c r="AU425" s="237" t="s">
        <v>85</v>
      </c>
      <c r="AY425" s="17" t="s">
        <v>127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83</v>
      </c>
      <c r="BK425" s="238">
        <f>ROUND(I425*H425,2)</f>
        <v>0</v>
      </c>
      <c r="BL425" s="17" t="s">
        <v>134</v>
      </c>
      <c r="BM425" s="237" t="s">
        <v>678</v>
      </c>
    </row>
    <row r="426" s="13" customFormat="1">
      <c r="A426" s="13"/>
      <c r="B426" s="239"/>
      <c r="C426" s="240"/>
      <c r="D426" s="241" t="s">
        <v>136</v>
      </c>
      <c r="E426" s="242" t="s">
        <v>1</v>
      </c>
      <c r="F426" s="243" t="s">
        <v>661</v>
      </c>
      <c r="G426" s="240"/>
      <c r="H426" s="242" t="s">
        <v>1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136</v>
      </c>
      <c r="AU426" s="249" t="s">
        <v>85</v>
      </c>
      <c r="AV426" s="13" t="s">
        <v>83</v>
      </c>
      <c r="AW426" s="13" t="s">
        <v>32</v>
      </c>
      <c r="AX426" s="13" t="s">
        <v>76</v>
      </c>
      <c r="AY426" s="249" t="s">
        <v>127</v>
      </c>
    </row>
    <row r="427" s="14" customFormat="1">
      <c r="A427" s="14"/>
      <c r="B427" s="250"/>
      <c r="C427" s="251"/>
      <c r="D427" s="241" t="s">
        <v>136</v>
      </c>
      <c r="E427" s="252" t="s">
        <v>1</v>
      </c>
      <c r="F427" s="253" t="s">
        <v>679</v>
      </c>
      <c r="G427" s="251"/>
      <c r="H427" s="254">
        <v>14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136</v>
      </c>
      <c r="AU427" s="260" t="s">
        <v>85</v>
      </c>
      <c r="AV427" s="14" t="s">
        <v>85</v>
      </c>
      <c r="AW427" s="14" t="s">
        <v>32</v>
      </c>
      <c r="AX427" s="14" t="s">
        <v>76</v>
      </c>
      <c r="AY427" s="260" t="s">
        <v>127</v>
      </c>
    </row>
    <row r="428" s="15" customFormat="1">
      <c r="A428" s="15"/>
      <c r="B428" s="261"/>
      <c r="C428" s="262"/>
      <c r="D428" s="241" t="s">
        <v>136</v>
      </c>
      <c r="E428" s="263" t="s">
        <v>1</v>
      </c>
      <c r="F428" s="264" t="s">
        <v>139</v>
      </c>
      <c r="G428" s="262"/>
      <c r="H428" s="265">
        <v>14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1" t="s">
        <v>136</v>
      </c>
      <c r="AU428" s="271" t="s">
        <v>85</v>
      </c>
      <c r="AV428" s="15" t="s">
        <v>134</v>
      </c>
      <c r="AW428" s="15" t="s">
        <v>32</v>
      </c>
      <c r="AX428" s="15" t="s">
        <v>83</v>
      </c>
      <c r="AY428" s="271" t="s">
        <v>127</v>
      </c>
    </row>
    <row r="429" s="2" customFormat="1" ht="16.5" customHeight="1">
      <c r="A429" s="38"/>
      <c r="B429" s="39"/>
      <c r="C429" s="226" t="s">
        <v>680</v>
      </c>
      <c r="D429" s="226" t="s">
        <v>129</v>
      </c>
      <c r="E429" s="227" t="s">
        <v>681</v>
      </c>
      <c r="F429" s="228" t="s">
        <v>682</v>
      </c>
      <c r="G429" s="229" t="s">
        <v>181</v>
      </c>
      <c r="H429" s="230">
        <v>78</v>
      </c>
      <c r="I429" s="231"/>
      <c r="J429" s="232">
        <f>ROUND(I429*H429,2)</f>
        <v>0</v>
      </c>
      <c r="K429" s="228" t="s">
        <v>133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0.00010000000000000001</v>
      </c>
      <c r="R429" s="235">
        <f>Q429*H429</f>
        <v>0.0078000000000000005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134</v>
      </c>
      <c r="AT429" s="237" t="s">
        <v>129</v>
      </c>
      <c r="AU429" s="237" t="s">
        <v>85</v>
      </c>
      <c r="AY429" s="17" t="s">
        <v>127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134</v>
      </c>
      <c r="BM429" s="237" t="s">
        <v>683</v>
      </c>
    </row>
    <row r="430" s="13" customFormat="1">
      <c r="A430" s="13"/>
      <c r="B430" s="239"/>
      <c r="C430" s="240"/>
      <c r="D430" s="241" t="s">
        <v>136</v>
      </c>
      <c r="E430" s="242" t="s">
        <v>1</v>
      </c>
      <c r="F430" s="243" t="s">
        <v>684</v>
      </c>
      <c r="G430" s="240"/>
      <c r="H430" s="242" t="s">
        <v>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136</v>
      </c>
      <c r="AU430" s="249" t="s">
        <v>85</v>
      </c>
      <c r="AV430" s="13" t="s">
        <v>83</v>
      </c>
      <c r="AW430" s="13" t="s">
        <v>32</v>
      </c>
      <c r="AX430" s="13" t="s">
        <v>76</v>
      </c>
      <c r="AY430" s="249" t="s">
        <v>127</v>
      </c>
    </row>
    <row r="431" s="14" customFormat="1">
      <c r="A431" s="14"/>
      <c r="B431" s="250"/>
      <c r="C431" s="251"/>
      <c r="D431" s="241" t="s">
        <v>136</v>
      </c>
      <c r="E431" s="252" t="s">
        <v>1</v>
      </c>
      <c r="F431" s="253" t="s">
        <v>685</v>
      </c>
      <c r="G431" s="251"/>
      <c r="H431" s="254">
        <v>78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136</v>
      </c>
      <c r="AU431" s="260" t="s">
        <v>85</v>
      </c>
      <c r="AV431" s="14" t="s">
        <v>85</v>
      </c>
      <c r="AW431" s="14" t="s">
        <v>32</v>
      </c>
      <c r="AX431" s="14" t="s">
        <v>76</v>
      </c>
      <c r="AY431" s="260" t="s">
        <v>127</v>
      </c>
    </row>
    <row r="432" s="15" customFormat="1">
      <c r="A432" s="15"/>
      <c r="B432" s="261"/>
      <c r="C432" s="262"/>
      <c r="D432" s="241" t="s">
        <v>136</v>
      </c>
      <c r="E432" s="263" t="s">
        <v>1</v>
      </c>
      <c r="F432" s="264" t="s">
        <v>139</v>
      </c>
      <c r="G432" s="262"/>
      <c r="H432" s="265">
        <v>78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1" t="s">
        <v>136</v>
      </c>
      <c r="AU432" s="271" t="s">
        <v>85</v>
      </c>
      <c r="AV432" s="15" t="s">
        <v>134</v>
      </c>
      <c r="AW432" s="15" t="s">
        <v>32</v>
      </c>
      <c r="AX432" s="15" t="s">
        <v>83</v>
      </c>
      <c r="AY432" s="271" t="s">
        <v>127</v>
      </c>
    </row>
    <row r="433" s="2" customFormat="1" ht="16.5" customHeight="1">
      <c r="A433" s="38"/>
      <c r="B433" s="39"/>
      <c r="C433" s="226" t="s">
        <v>686</v>
      </c>
      <c r="D433" s="226" t="s">
        <v>129</v>
      </c>
      <c r="E433" s="227" t="s">
        <v>687</v>
      </c>
      <c r="F433" s="228" t="s">
        <v>688</v>
      </c>
      <c r="G433" s="229" t="s">
        <v>181</v>
      </c>
      <c r="H433" s="230">
        <v>21</v>
      </c>
      <c r="I433" s="231"/>
      <c r="J433" s="232">
        <f>ROUND(I433*H433,2)</f>
        <v>0</v>
      </c>
      <c r="K433" s="228" t="s">
        <v>133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0.00010000000000000001</v>
      </c>
      <c r="R433" s="235">
        <f>Q433*H433</f>
        <v>0.0021000000000000003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134</v>
      </c>
      <c r="AT433" s="237" t="s">
        <v>129</v>
      </c>
      <c r="AU433" s="237" t="s">
        <v>85</v>
      </c>
      <c r="AY433" s="17" t="s">
        <v>127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134</v>
      </c>
      <c r="BM433" s="237" t="s">
        <v>689</v>
      </c>
    </row>
    <row r="434" s="13" customFormat="1">
      <c r="A434" s="13"/>
      <c r="B434" s="239"/>
      <c r="C434" s="240"/>
      <c r="D434" s="241" t="s">
        <v>136</v>
      </c>
      <c r="E434" s="242" t="s">
        <v>1</v>
      </c>
      <c r="F434" s="243" t="s">
        <v>690</v>
      </c>
      <c r="G434" s="240"/>
      <c r="H434" s="242" t="s">
        <v>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136</v>
      </c>
      <c r="AU434" s="249" t="s">
        <v>85</v>
      </c>
      <c r="AV434" s="13" t="s">
        <v>83</v>
      </c>
      <c r="AW434" s="13" t="s">
        <v>32</v>
      </c>
      <c r="AX434" s="13" t="s">
        <v>76</v>
      </c>
      <c r="AY434" s="249" t="s">
        <v>127</v>
      </c>
    </row>
    <row r="435" s="14" customFormat="1">
      <c r="A435" s="14"/>
      <c r="B435" s="250"/>
      <c r="C435" s="251"/>
      <c r="D435" s="241" t="s">
        <v>136</v>
      </c>
      <c r="E435" s="252" t="s">
        <v>1</v>
      </c>
      <c r="F435" s="253" t="s">
        <v>7</v>
      </c>
      <c r="G435" s="251"/>
      <c r="H435" s="254">
        <v>21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0" t="s">
        <v>136</v>
      </c>
      <c r="AU435" s="260" t="s">
        <v>85</v>
      </c>
      <c r="AV435" s="14" t="s">
        <v>85</v>
      </c>
      <c r="AW435" s="14" t="s">
        <v>32</v>
      </c>
      <c r="AX435" s="14" t="s">
        <v>76</v>
      </c>
      <c r="AY435" s="260" t="s">
        <v>127</v>
      </c>
    </row>
    <row r="436" s="15" customFormat="1">
      <c r="A436" s="15"/>
      <c r="B436" s="261"/>
      <c r="C436" s="262"/>
      <c r="D436" s="241" t="s">
        <v>136</v>
      </c>
      <c r="E436" s="263" t="s">
        <v>1</v>
      </c>
      <c r="F436" s="264" t="s">
        <v>139</v>
      </c>
      <c r="G436" s="262"/>
      <c r="H436" s="265">
        <v>21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1" t="s">
        <v>136</v>
      </c>
      <c r="AU436" s="271" t="s">
        <v>85</v>
      </c>
      <c r="AV436" s="15" t="s">
        <v>134</v>
      </c>
      <c r="AW436" s="15" t="s">
        <v>32</v>
      </c>
      <c r="AX436" s="15" t="s">
        <v>83</v>
      </c>
      <c r="AY436" s="271" t="s">
        <v>127</v>
      </c>
    </row>
    <row r="437" s="2" customFormat="1" ht="16.5" customHeight="1">
      <c r="A437" s="38"/>
      <c r="B437" s="39"/>
      <c r="C437" s="226" t="s">
        <v>691</v>
      </c>
      <c r="D437" s="226" t="s">
        <v>129</v>
      </c>
      <c r="E437" s="227" t="s">
        <v>692</v>
      </c>
      <c r="F437" s="228" t="s">
        <v>693</v>
      </c>
      <c r="G437" s="229" t="s">
        <v>132</v>
      </c>
      <c r="H437" s="230">
        <v>3</v>
      </c>
      <c r="I437" s="231"/>
      <c r="J437" s="232">
        <f>ROUND(I437*H437,2)</f>
        <v>0</v>
      </c>
      <c r="K437" s="228" t="s">
        <v>133</v>
      </c>
      <c r="L437" s="44"/>
      <c r="M437" s="233" t="s">
        <v>1</v>
      </c>
      <c r="N437" s="234" t="s">
        <v>41</v>
      </c>
      <c r="O437" s="91"/>
      <c r="P437" s="235">
        <f>O437*H437</f>
        <v>0</v>
      </c>
      <c r="Q437" s="235">
        <v>0.0011999999999999999</v>
      </c>
      <c r="R437" s="235">
        <f>Q437*H437</f>
        <v>0.0035999999999999999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134</v>
      </c>
      <c r="AT437" s="237" t="s">
        <v>129</v>
      </c>
      <c r="AU437" s="237" t="s">
        <v>85</v>
      </c>
      <c r="AY437" s="17" t="s">
        <v>127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134</v>
      </c>
      <c r="BM437" s="237" t="s">
        <v>694</v>
      </c>
    </row>
    <row r="438" s="13" customFormat="1">
      <c r="A438" s="13"/>
      <c r="B438" s="239"/>
      <c r="C438" s="240"/>
      <c r="D438" s="241" t="s">
        <v>136</v>
      </c>
      <c r="E438" s="242" t="s">
        <v>1</v>
      </c>
      <c r="F438" s="243" t="s">
        <v>695</v>
      </c>
      <c r="G438" s="240"/>
      <c r="H438" s="242" t="s">
        <v>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136</v>
      </c>
      <c r="AU438" s="249" t="s">
        <v>85</v>
      </c>
      <c r="AV438" s="13" t="s">
        <v>83</v>
      </c>
      <c r="AW438" s="13" t="s">
        <v>32</v>
      </c>
      <c r="AX438" s="13" t="s">
        <v>76</v>
      </c>
      <c r="AY438" s="249" t="s">
        <v>127</v>
      </c>
    </row>
    <row r="439" s="14" customFormat="1">
      <c r="A439" s="14"/>
      <c r="B439" s="250"/>
      <c r="C439" s="251"/>
      <c r="D439" s="241" t="s">
        <v>136</v>
      </c>
      <c r="E439" s="252" t="s">
        <v>1</v>
      </c>
      <c r="F439" s="253" t="s">
        <v>696</v>
      </c>
      <c r="G439" s="251"/>
      <c r="H439" s="254">
        <v>3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136</v>
      </c>
      <c r="AU439" s="260" t="s">
        <v>85</v>
      </c>
      <c r="AV439" s="14" t="s">
        <v>85</v>
      </c>
      <c r="AW439" s="14" t="s">
        <v>32</v>
      </c>
      <c r="AX439" s="14" t="s">
        <v>76</v>
      </c>
      <c r="AY439" s="260" t="s">
        <v>127</v>
      </c>
    </row>
    <row r="440" s="15" customFormat="1">
      <c r="A440" s="15"/>
      <c r="B440" s="261"/>
      <c r="C440" s="262"/>
      <c r="D440" s="241" t="s">
        <v>136</v>
      </c>
      <c r="E440" s="263" t="s">
        <v>1</v>
      </c>
      <c r="F440" s="264" t="s">
        <v>139</v>
      </c>
      <c r="G440" s="262"/>
      <c r="H440" s="265">
        <v>3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136</v>
      </c>
      <c r="AU440" s="271" t="s">
        <v>85</v>
      </c>
      <c r="AV440" s="15" t="s">
        <v>134</v>
      </c>
      <c r="AW440" s="15" t="s">
        <v>32</v>
      </c>
      <c r="AX440" s="15" t="s">
        <v>83</v>
      </c>
      <c r="AY440" s="271" t="s">
        <v>127</v>
      </c>
    </row>
    <row r="441" s="2" customFormat="1" ht="21.75" customHeight="1">
      <c r="A441" s="38"/>
      <c r="B441" s="39"/>
      <c r="C441" s="226" t="s">
        <v>685</v>
      </c>
      <c r="D441" s="226" t="s">
        <v>129</v>
      </c>
      <c r="E441" s="227" t="s">
        <v>697</v>
      </c>
      <c r="F441" s="228" t="s">
        <v>698</v>
      </c>
      <c r="G441" s="229" t="s">
        <v>181</v>
      </c>
      <c r="H441" s="230">
        <v>127</v>
      </c>
      <c r="I441" s="231"/>
      <c r="J441" s="232">
        <f>ROUND(I441*H441,2)</f>
        <v>0</v>
      </c>
      <c r="K441" s="228" t="s">
        <v>133</v>
      </c>
      <c r="L441" s="44"/>
      <c r="M441" s="233" t="s">
        <v>1</v>
      </c>
      <c r="N441" s="234" t="s">
        <v>41</v>
      </c>
      <c r="O441" s="91"/>
      <c r="P441" s="235">
        <f>O441*H441</f>
        <v>0</v>
      </c>
      <c r="Q441" s="235">
        <v>0.080879999999999994</v>
      </c>
      <c r="R441" s="235">
        <f>Q441*H441</f>
        <v>10.271759999999999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134</v>
      </c>
      <c r="AT441" s="237" t="s">
        <v>129</v>
      </c>
      <c r="AU441" s="237" t="s">
        <v>85</v>
      </c>
      <c r="AY441" s="17" t="s">
        <v>127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83</v>
      </c>
      <c r="BK441" s="238">
        <f>ROUND(I441*H441,2)</f>
        <v>0</v>
      </c>
      <c r="BL441" s="17" t="s">
        <v>134</v>
      </c>
      <c r="BM441" s="237" t="s">
        <v>699</v>
      </c>
    </row>
    <row r="442" s="13" customFormat="1">
      <c r="A442" s="13"/>
      <c r="B442" s="239"/>
      <c r="C442" s="240"/>
      <c r="D442" s="241" t="s">
        <v>136</v>
      </c>
      <c r="E442" s="242" t="s">
        <v>1</v>
      </c>
      <c r="F442" s="243" t="s">
        <v>700</v>
      </c>
      <c r="G442" s="240"/>
      <c r="H442" s="242" t="s">
        <v>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85</v>
      </c>
      <c r="AV442" s="13" t="s">
        <v>83</v>
      </c>
      <c r="AW442" s="13" t="s">
        <v>32</v>
      </c>
      <c r="AX442" s="13" t="s">
        <v>76</v>
      </c>
      <c r="AY442" s="249" t="s">
        <v>127</v>
      </c>
    </row>
    <row r="443" s="14" customFormat="1">
      <c r="A443" s="14"/>
      <c r="B443" s="250"/>
      <c r="C443" s="251"/>
      <c r="D443" s="241" t="s">
        <v>136</v>
      </c>
      <c r="E443" s="252" t="s">
        <v>1</v>
      </c>
      <c r="F443" s="253" t="s">
        <v>701</v>
      </c>
      <c r="G443" s="251"/>
      <c r="H443" s="254">
        <v>127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0" t="s">
        <v>136</v>
      </c>
      <c r="AU443" s="260" t="s">
        <v>85</v>
      </c>
      <c r="AV443" s="14" t="s">
        <v>85</v>
      </c>
      <c r="AW443" s="14" t="s">
        <v>32</v>
      </c>
      <c r="AX443" s="14" t="s">
        <v>76</v>
      </c>
      <c r="AY443" s="260" t="s">
        <v>127</v>
      </c>
    </row>
    <row r="444" s="15" customFormat="1">
      <c r="A444" s="15"/>
      <c r="B444" s="261"/>
      <c r="C444" s="262"/>
      <c r="D444" s="241" t="s">
        <v>136</v>
      </c>
      <c r="E444" s="263" t="s">
        <v>1</v>
      </c>
      <c r="F444" s="264" t="s">
        <v>139</v>
      </c>
      <c r="G444" s="262"/>
      <c r="H444" s="265">
        <v>127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1" t="s">
        <v>136</v>
      </c>
      <c r="AU444" s="271" t="s">
        <v>85</v>
      </c>
      <c r="AV444" s="15" t="s">
        <v>134</v>
      </c>
      <c r="AW444" s="15" t="s">
        <v>32</v>
      </c>
      <c r="AX444" s="15" t="s">
        <v>83</v>
      </c>
      <c r="AY444" s="271" t="s">
        <v>127</v>
      </c>
    </row>
    <row r="445" s="2" customFormat="1" ht="16.5" customHeight="1">
      <c r="A445" s="38"/>
      <c r="B445" s="39"/>
      <c r="C445" s="277" t="s">
        <v>702</v>
      </c>
      <c r="D445" s="277" t="s">
        <v>429</v>
      </c>
      <c r="E445" s="278" t="s">
        <v>703</v>
      </c>
      <c r="F445" s="279" t="s">
        <v>704</v>
      </c>
      <c r="G445" s="280" t="s">
        <v>181</v>
      </c>
      <c r="H445" s="281">
        <v>129.53999999999999</v>
      </c>
      <c r="I445" s="282"/>
      <c r="J445" s="283">
        <f>ROUND(I445*H445,2)</f>
        <v>0</v>
      </c>
      <c r="K445" s="279" t="s">
        <v>133</v>
      </c>
      <c r="L445" s="284"/>
      <c r="M445" s="285" t="s">
        <v>1</v>
      </c>
      <c r="N445" s="286" t="s">
        <v>41</v>
      </c>
      <c r="O445" s="91"/>
      <c r="P445" s="235">
        <f>O445*H445</f>
        <v>0</v>
      </c>
      <c r="Q445" s="235">
        <v>0.045999999999999999</v>
      </c>
      <c r="R445" s="235">
        <f>Q445*H445</f>
        <v>5.9588399999999995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169</v>
      </c>
      <c r="AT445" s="237" t="s">
        <v>429</v>
      </c>
      <c r="AU445" s="237" t="s">
        <v>85</v>
      </c>
      <c r="AY445" s="17" t="s">
        <v>127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134</v>
      </c>
      <c r="BM445" s="237" t="s">
        <v>705</v>
      </c>
    </row>
    <row r="446" s="13" customFormat="1">
      <c r="A446" s="13"/>
      <c r="B446" s="239"/>
      <c r="C446" s="240"/>
      <c r="D446" s="241" t="s">
        <v>136</v>
      </c>
      <c r="E446" s="242" t="s">
        <v>1</v>
      </c>
      <c r="F446" s="243" t="s">
        <v>706</v>
      </c>
      <c r="G446" s="240"/>
      <c r="H446" s="242" t="s">
        <v>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136</v>
      </c>
      <c r="AU446" s="249" t="s">
        <v>85</v>
      </c>
      <c r="AV446" s="13" t="s">
        <v>83</v>
      </c>
      <c r="AW446" s="13" t="s">
        <v>32</v>
      </c>
      <c r="AX446" s="13" t="s">
        <v>76</v>
      </c>
      <c r="AY446" s="249" t="s">
        <v>127</v>
      </c>
    </row>
    <row r="447" s="14" customFormat="1">
      <c r="A447" s="14"/>
      <c r="B447" s="250"/>
      <c r="C447" s="251"/>
      <c r="D447" s="241" t="s">
        <v>136</v>
      </c>
      <c r="E447" s="252" t="s">
        <v>1</v>
      </c>
      <c r="F447" s="253" t="s">
        <v>707</v>
      </c>
      <c r="G447" s="251"/>
      <c r="H447" s="254">
        <v>129.53999999999999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136</v>
      </c>
      <c r="AU447" s="260" t="s">
        <v>85</v>
      </c>
      <c r="AV447" s="14" t="s">
        <v>85</v>
      </c>
      <c r="AW447" s="14" t="s">
        <v>32</v>
      </c>
      <c r="AX447" s="14" t="s">
        <v>76</v>
      </c>
      <c r="AY447" s="260" t="s">
        <v>127</v>
      </c>
    </row>
    <row r="448" s="15" customFormat="1">
      <c r="A448" s="15"/>
      <c r="B448" s="261"/>
      <c r="C448" s="262"/>
      <c r="D448" s="241" t="s">
        <v>136</v>
      </c>
      <c r="E448" s="263" t="s">
        <v>1</v>
      </c>
      <c r="F448" s="264" t="s">
        <v>139</v>
      </c>
      <c r="G448" s="262"/>
      <c r="H448" s="265">
        <v>129.53999999999999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1" t="s">
        <v>136</v>
      </c>
      <c r="AU448" s="271" t="s">
        <v>85</v>
      </c>
      <c r="AV448" s="15" t="s">
        <v>134</v>
      </c>
      <c r="AW448" s="15" t="s">
        <v>32</v>
      </c>
      <c r="AX448" s="15" t="s">
        <v>83</v>
      </c>
      <c r="AY448" s="271" t="s">
        <v>127</v>
      </c>
    </row>
    <row r="449" s="2" customFormat="1" ht="16.5" customHeight="1">
      <c r="A449" s="38"/>
      <c r="B449" s="39"/>
      <c r="C449" s="226" t="s">
        <v>708</v>
      </c>
      <c r="D449" s="226" t="s">
        <v>129</v>
      </c>
      <c r="E449" s="227" t="s">
        <v>709</v>
      </c>
      <c r="F449" s="228" t="s">
        <v>710</v>
      </c>
      <c r="G449" s="229" t="s">
        <v>181</v>
      </c>
      <c r="H449" s="230">
        <v>99</v>
      </c>
      <c r="I449" s="231"/>
      <c r="J449" s="232">
        <f>ROUND(I449*H449,2)</f>
        <v>0</v>
      </c>
      <c r="K449" s="228" t="s">
        <v>133</v>
      </c>
      <c r="L449" s="44"/>
      <c r="M449" s="233" t="s">
        <v>1</v>
      </c>
      <c r="N449" s="234" t="s">
        <v>41</v>
      </c>
      <c r="O449" s="91"/>
      <c r="P449" s="235">
        <f>O449*H449</f>
        <v>0</v>
      </c>
      <c r="Q449" s="235">
        <v>0</v>
      </c>
      <c r="R449" s="235">
        <f>Q449*H449</f>
        <v>0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134</v>
      </c>
      <c r="AT449" s="237" t="s">
        <v>129</v>
      </c>
      <c r="AU449" s="237" t="s">
        <v>85</v>
      </c>
      <c r="AY449" s="17" t="s">
        <v>127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134</v>
      </c>
      <c r="BM449" s="237" t="s">
        <v>711</v>
      </c>
    </row>
    <row r="450" s="13" customFormat="1">
      <c r="A450" s="13"/>
      <c r="B450" s="239"/>
      <c r="C450" s="240"/>
      <c r="D450" s="241" t="s">
        <v>136</v>
      </c>
      <c r="E450" s="242" t="s">
        <v>1</v>
      </c>
      <c r="F450" s="243" t="s">
        <v>712</v>
      </c>
      <c r="G450" s="240"/>
      <c r="H450" s="242" t="s">
        <v>1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136</v>
      </c>
      <c r="AU450" s="249" t="s">
        <v>85</v>
      </c>
      <c r="AV450" s="13" t="s">
        <v>83</v>
      </c>
      <c r="AW450" s="13" t="s">
        <v>32</v>
      </c>
      <c r="AX450" s="13" t="s">
        <v>76</v>
      </c>
      <c r="AY450" s="249" t="s">
        <v>127</v>
      </c>
    </row>
    <row r="451" s="14" customFormat="1">
      <c r="A451" s="14"/>
      <c r="B451" s="250"/>
      <c r="C451" s="251"/>
      <c r="D451" s="241" t="s">
        <v>136</v>
      </c>
      <c r="E451" s="252" t="s">
        <v>1</v>
      </c>
      <c r="F451" s="253" t="s">
        <v>713</v>
      </c>
      <c r="G451" s="251"/>
      <c r="H451" s="254">
        <v>99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136</v>
      </c>
      <c r="AU451" s="260" t="s">
        <v>85</v>
      </c>
      <c r="AV451" s="14" t="s">
        <v>85</v>
      </c>
      <c r="AW451" s="14" t="s">
        <v>32</v>
      </c>
      <c r="AX451" s="14" t="s">
        <v>76</v>
      </c>
      <c r="AY451" s="260" t="s">
        <v>127</v>
      </c>
    </row>
    <row r="452" s="15" customFormat="1">
      <c r="A452" s="15"/>
      <c r="B452" s="261"/>
      <c r="C452" s="262"/>
      <c r="D452" s="241" t="s">
        <v>136</v>
      </c>
      <c r="E452" s="263" t="s">
        <v>1</v>
      </c>
      <c r="F452" s="264" t="s">
        <v>139</v>
      </c>
      <c r="G452" s="262"/>
      <c r="H452" s="265">
        <v>99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1" t="s">
        <v>136</v>
      </c>
      <c r="AU452" s="271" t="s">
        <v>85</v>
      </c>
      <c r="AV452" s="15" t="s">
        <v>134</v>
      </c>
      <c r="AW452" s="15" t="s">
        <v>32</v>
      </c>
      <c r="AX452" s="15" t="s">
        <v>83</v>
      </c>
      <c r="AY452" s="271" t="s">
        <v>127</v>
      </c>
    </row>
    <row r="453" s="2" customFormat="1" ht="16.5" customHeight="1">
      <c r="A453" s="38"/>
      <c r="B453" s="39"/>
      <c r="C453" s="226" t="s">
        <v>714</v>
      </c>
      <c r="D453" s="226" t="s">
        <v>129</v>
      </c>
      <c r="E453" s="227" t="s">
        <v>715</v>
      </c>
      <c r="F453" s="228" t="s">
        <v>716</v>
      </c>
      <c r="G453" s="229" t="s">
        <v>132</v>
      </c>
      <c r="H453" s="230">
        <v>3</v>
      </c>
      <c r="I453" s="231"/>
      <c r="J453" s="232">
        <f>ROUND(I453*H453,2)</f>
        <v>0</v>
      </c>
      <c r="K453" s="228" t="s">
        <v>133</v>
      </c>
      <c r="L453" s="44"/>
      <c r="M453" s="233" t="s">
        <v>1</v>
      </c>
      <c r="N453" s="234" t="s">
        <v>41</v>
      </c>
      <c r="O453" s="91"/>
      <c r="P453" s="235">
        <f>O453*H453</f>
        <v>0</v>
      </c>
      <c r="Q453" s="235">
        <v>1.0000000000000001E-05</v>
      </c>
      <c r="R453" s="235">
        <f>Q453*H453</f>
        <v>3.0000000000000004E-05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134</v>
      </c>
      <c r="AT453" s="237" t="s">
        <v>129</v>
      </c>
      <c r="AU453" s="237" t="s">
        <v>85</v>
      </c>
      <c r="AY453" s="17" t="s">
        <v>127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134</v>
      </c>
      <c r="BM453" s="237" t="s">
        <v>717</v>
      </c>
    </row>
    <row r="454" s="13" customFormat="1">
      <c r="A454" s="13"/>
      <c r="B454" s="239"/>
      <c r="C454" s="240"/>
      <c r="D454" s="241" t="s">
        <v>136</v>
      </c>
      <c r="E454" s="242" t="s">
        <v>1</v>
      </c>
      <c r="F454" s="243" t="s">
        <v>718</v>
      </c>
      <c r="G454" s="240"/>
      <c r="H454" s="242" t="s">
        <v>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136</v>
      </c>
      <c r="AU454" s="249" t="s">
        <v>85</v>
      </c>
      <c r="AV454" s="13" t="s">
        <v>83</v>
      </c>
      <c r="AW454" s="13" t="s">
        <v>32</v>
      </c>
      <c r="AX454" s="13" t="s">
        <v>76</v>
      </c>
      <c r="AY454" s="249" t="s">
        <v>127</v>
      </c>
    </row>
    <row r="455" s="14" customFormat="1">
      <c r="A455" s="14"/>
      <c r="B455" s="250"/>
      <c r="C455" s="251"/>
      <c r="D455" s="241" t="s">
        <v>136</v>
      </c>
      <c r="E455" s="252" t="s">
        <v>1</v>
      </c>
      <c r="F455" s="253" t="s">
        <v>696</v>
      </c>
      <c r="G455" s="251"/>
      <c r="H455" s="254">
        <v>3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136</v>
      </c>
      <c r="AU455" s="260" t="s">
        <v>85</v>
      </c>
      <c r="AV455" s="14" t="s">
        <v>85</v>
      </c>
      <c r="AW455" s="14" t="s">
        <v>32</v>
      </c>
      <c r="AX455" s="14" t="s">
        <v>76</v>
      </c>
      <c r="AY455" s="260" t="s">
        <v>127</v>
      </c>
    </row>
    <row r="456" s="15" customFormat="1">
      <c r="A456" s="15"/>
      <c r="B456" s="261"/>
      <c r="C456" s="262"/>
      <c r="D456" s="241" t="s">
        <v>136</v>
      </c>
      <c r="E456" s="263" t="s">
        <v>1</v>
      </c>
      <c r="F456" s="264" t="s">
        <v>139</v>
      </c>
      <c r="G456" s="262"/>
      <c r="H456" s="265">
        <v>3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1" t="s">
        <v>136</v>
      </c>
      <c r="AU456" s="271" t="s">
        <v>85</v>
      </c>
      <c r="AV456" s="15" t="s">
        <v>134</v>
      </c>
      <c r="AW456" s="15" t="s">
        <v>32</v>
      </c>
      <c r="AX456" s="15" t="s">
        <v>83</v>
      </c>
      <c r="AY456" s="271" t="s">
        <v>127</v>
      </c>
    </row>
    <row r="457" s="2" customFormat="1" ht="16.5" customHeight="1">
      <c r="A457" s="38"/>
      <c r="B457" s="39"/>
      <c r="C457" s="226" t="s">
        <v>719</v>
      </c>
      <c r="D457" s="226" t="s">
        <v>129</v>
      </c>
      <c r="E457" s="227" t="s">
        <v>720</v>
      </c>
      <c r="F457" s="228" t="s">
        <v>721</v>
      </c>
      <c r="G457" s="229" t="s">
        <v>181</v>
      </c>
      <c r="H457" s="230">
        <v>144</v>
      </c>
      <c r="I457" s="231"/>
      <c r="J457" s="232">
        <f>ROUND(I457*H457,2)</f>
        <v>0</v>
      </c>
      <c r="K457" s="228" t="s">
        <v>133</v>
      </c>
      <c r="L457" s="44"/>
      <c r="M457" s="233" t="s">
        <v>1</v>
      </c>
      <c r="N457" s="234" t="s">
        <v>41</v>
      </c>
      <c r="O457" s="91"/>
      <c r="P457" s="235">
        <f>O457*H457</f>
        <v>0</v>
      </c>
      <c r="Q457" s="235">
        <v>0.14041999999999999</v>
      </c>
      <c r="R457" s="235">
        <f>Q457*H457</f>
        <v>20.220479999999998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134</v>
      </c>
      <c r="AT457" s="237" t="s">
        <v>129</v>
      </c>
      <c r="AU457" s="237" t="s">
        <v>85</v>
      </c>
      <c r="AY457" s="17" t="s">
        <v>127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134</v>
      </c>
      <c r="BM457" s="237" t="s">
        <v>722</v>
      </c>
    </row>
    <row r="458" s="13" customFormat="1">
      <c r="A458" s="13"/>
      <c r="B458" s="239"/>
      <c r="C458" s="240"/>
      <c r="D458" s="241" t="s">
        <v>136</v>
      </c>
      <c r="E458" s="242" t="s">
        <v>1</v>
      </c>
      <c r="F458" s="243" t="s">
        <v>723</v>
      </c>
      <c r="G458" s="240"/>
      <c r="H458" s="242" t="s">
        <v>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136</v>
      </c>
      <c r="AU458" s="249" t="s">
        <v>85</v>
      </c>
      <c r="AV458" s="13" t="s">
        <v>83</v>
      </c>
      <c r="AW458" s="13" t="s">
        <v>32</v>
      </c>
      <c r="AX458" s="13" t="s">
        <v>76</v>
      </c>
      <c r="AY458" s="249" t="s">
        <v>127</v>
      </c>
    </row>
    <row r="459" s="14" customFormat="1">
      <c r="A459" s="14"/>
      <c r="B459" s="250"/>
      <c r="C459" s="251"/>
      <c r="D459" s="241" t="s">
        <v>136</v>
      </c>
      <c r="E459" s="252" t="s">
        <v>1</v>
      </c>
      <c r="F459" s="253" t="s">
        <v>724</v>
      </c>
      <c r="G459" s="251"/>
      <c r="H459" s="254">
        <v>144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0" t="s">
        <v>136</v>
      </c>
      <c r="AU459" s="260" t="s">
        <v>85</v>
      </c>
      <c r="AV459" s="14" t="s">
        <v>85</v>
      </c>
      <c r="AW459" s="14" t="s">
        <v>32</v>
      </c>
      <c r="AX459" s="14" t="s">
        <v>76</v>
      </c>
      <c r="AY459" s="260" t="s">
        <v>127</v>
      </c>
    </row>
    <row r="460" s="15" customFormat="1">
      <c r="A460" s="15"/>
      <c r="B460" s="261"/>
      <c r="C460" s="262"/>
      <c r="D460" s="241" t="s">
        <v>136</v>
      </c>
      <c r="E460" s="263" t="s">
        <v>1</v>
      </c>
      <c r="F460" s="264" t="s">
        <v>139</v>
      </c>
      <c r="G460" s="262"/>
      <c r="H460" s="265">
        <v>144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1" t="s">
        <v>136</v>
      </c>
      <c r="AU460" s="271" t="s">
        <v>85</v>
      </c>
      <c r="AV460" s="15" t="s">
        <v>134</v>
      </c>
      <c r="AW460" s="15" t="s">
        <v>32</v>
      </c>
      <c r="AX460" s="15" t="s">
        <v>83</v>
      </c>
      <c r="AY460" s="271" t="s">
        <v>127</v>
      </c>
    </row>
    <row r="461" s="2" customFormat="1" ht="16.5" customHeight="1">
      <c r="A461" s="38"/>
      <c r="B461" s="39"/>
      <c r="C461" s="277" t="s">
        <v>725</v>
      </c>
      <c r="D461" s="277" t="s">
        <v>429</v>
      </c>
      <c r="E461" s="278" t="s">
        <v>726</v>
      </c>
      <c r="F461" s="279" t="s">
        <v>727</v>
      </c>
      <c r="G461" s="280" t="s">
        <v>181</v>
      </c>
      <c r="H461" s="281">
        <v>146.88</v>
      </c>
      <c r="I461" s="282"/>
      <c r="J461" s="283">
        <f>ROUND(I461*H461,2)</f>
        <v>0</v>
      </c>
      <c r="K461" s="279" t="s">
        <v>133</v>
      </c>
      <c r="L461" s="284"/>
      <c r="M461" s="285" t="s">
        <v>1</v>
      </c>
      <c r="N461" s="286" t="s">
        <v>41</v>
      </c>
      <c r="O461" s="91"/>
      <c r="P461" s="235">
        <f>O461*H461</f>
        <v>0</v>
      </c>
      <c r="Q461" s="235">
        <v>0.085000000000000006</v>
      </c>
      <c r="R461" s="235">
        <f>Q461*H461</f>
        <v>12.4848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169</v>
      </c>
      <c r="AT461" s="237" t="s">
        <v>429</v>
      </c>
      <c r="AU461" s="237" t="s">
        <v>85</v>
      </c>
      <c r="AY461" s="17" t="s">
        <v>127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134</v>
      </c>
      <c r="BM461" s="237" t="s">
        <v>728</v>
      </c>
    </row>
    <row r="462" s="13" customFormat="1">
      <c r="A462" s="13"/>
      <c r="B462" s="239"/>
      <c r="C462" s="240"/>
      <c r="D462" s="241" t="s">
        <v>136</v>
      </c>
      <c r="E462" s="242" t="s">
        <v>1</v>
      </c>
      <c r="F462" s="243" t="s">
        <v>729</v>
      </c>
      <c r="G462" s="240"/>
      <c r="H462" s="242" t="s">
        <v>1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136</v>
      </c>
      <c r="AU462" s="249" t="s">
        <v>85</v>
      </c>
      <c r="AV462" s="13" t="s">
        <v>83</v>
      </c>
      <c r="AW462" s="13" t="s">
        <v>32</v>
      </c>
      <c r="AX462" s="13" t="s">
        <v>76</v>
      </c>
      <c r="AY462" s="249" t="s">
        <v>127</v>
      </c>
    </row>
    <row r="463" s="14" customFormat="1">
      <c r="A463" s="14"/>
      <c r="B463" s="250"/>
      <c r="C463" s="251"/>
      <c r="D463" s="241" t="s">
        <v>136</v>
      </c>
      <c r="E463" s="252" t="s">
        <v>1</v>
      </c>
      <c r="F463" s="253" t="s">
        <v>730</v>
      </c>
      <c r="G463" s="251"/>
      <c r="H463" s="254">
        <v>146.88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136</v>
      </c>
      <c r="AU463" s="260" t="s">
        <v>85</v>
      </c>
      <c r="AV463" s="14" t="s">
        <v>85</v>
      </c>
      <c r="AW463" s="14" t="s">
        <v>32</v>
      </c>
      <c r="AX463" s="14" t="s">
        <v>76</v>
      </c>
      <c r="AY463" s="260" t="s">
        <v>127</v>
      </c>
    </row>
    <row r="464" s="15" customFormat="1">
      <c r="A464" s="15"/>
      <c r="B464" s="261"/>
      <c r="C464" s="262"/>
      <c r="D464" s="241" t="s">
        <v>136</v>
      </c>
      <c r="E464" s="263" t="s">
        <v>1</v>
      </c>
      <c r="F464" s="264" t="s">
        <v>139</v>
      </c>
      <c r="G464" s="262"/>
      <c r="H464" s="265">
        <v>146.88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1" t="s">
        <v>136</v>
      </c>
      <c r="AU464" s="271" t="s">
        <v>85</v>
      </c>
      <c r="AV464" s="15" t="s">
        <v>134</v>
      </c>
      <c r="AW464" s="15" t="s">
        <v>32</v>
      </c>
      <c r="AX464" s="15" t="s">
        <v>83</v>
      </c>
      <c r="AY464" s="271" t="s">
        <v>127</v>
      </c>
    </row>
    <row r="465" s="2" customFormat="1" ht="16.5" customHeight="1">
      <c r="A465" s="38"/>
      <c r="B465" s="39"/>
      <c r="C465" s="226" t="s">
        <v>731</v>
      </c>
      <c r="D465" s="226" t="s">
        <v>129</v>
      </c>
      <c r="E465" s="227" t="s">
        <v>732</v>
      </c>
      <c r="F465" s="228" t="s">
        <v>733</v>
      </c>
      <c r="G465" s="229" t="s">
        <v>181</v>
      </c>
      <c r="H465" s="230">
        <v>64</v>
      </c>
      <c r="I465" s="231"/>
      <c r="J465" s="232">
        <f>ROUND(I465*H465,2)</f>
        <v>0</v>
      </c>
      <c r="K465" s="228" t="s">
        <v>133</v>
      </c>
      <c r="L465" s="44"/>
      <c r="M465" s="233" t="s">
        <v>1</v>
      </c>
      <c r="N465" s="234" t="s">
        <v>41</v>
      </c>
      <c r="O465" s="91"/>
      <c r="P465" s="235">
        <f>O465*H465</f>
        <v>0</v>
      </c>
      <c r="Q465" s="235">
        <v>0.10095</v>
      </c>
      <c r="R465" s="235">
        <f>Q465*H465</f>
        <v>6.4607999999999999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134</v>
      </c>
      <c r="AT465" s="237" t="s">
        <v>129</v>
      </c>
      <c r="AU465" s="237" t="s">
        <v>85</v>
      </c>
      <c r="AY465" s="17" t="s">
        <v>127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134</v>
      </c>
      <c r="BM465" s="237" t="s">
        <v>734</v>
      </c>
    </row>
    <row r="466" s="13" customFormat="1">
      <c r="A466" s="13"/>
      <c r="B466" s="239"/>
      <c r="C466" s="240"/>
      <c r="D466" s="241" t="s">
        <v>136</v>
      </c>
      <c r="E466" s="242" t="s">
        <v>1</v>
      </c>
      <c r="F466" s="243" t="s">
        <v>735</v>
      </c>
      <c r="G466" s="240"/>
      <c r="H466" s="242" t="s">
        <v>1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85</v>
      </c>
      <c r="AV466" s="13" t="s">
        <v>83</v>
      </c>
      <c r="AW466" s="13" t="s">
        <v>32</v>
      </c>
      <c r="AX466" s="13" t="s">
        <v>76</v>
      </c>
      <c r="AY466" s="249" t="s">
        <v>127</v>
      </c>
    </row>
    <row r="467" s="14" customFormat="1">
      <c r="A467" s="14"/>
      <c r="B467" s="250"/>
      <c r="C467" s="251"/>
      <c r="D467" s="241" t="s">
        <v>136</v>
      </c>
      <c r="E467" s="252" t="s">
        <v>1</v>
      </c>
      <c r="F467" s="253" t="s">
        <v>736</v>
      </c>
      <c r="G467" s="251"/>
      <c r="H467" s="254">
        <v>64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0" t="s">
        <v>136</v>
      </c>
      <c r="AU467" s="260" t="s">
        <v>85</v>
      </c>
      <c r="AV467" s="14" t="s">
        <v>85</v>
      </c>
      <c r="AW467" s="14" t="s">
        <v>32</v>
      </c>
      <c r="AX467" s="14" t="s">
        <v>76</v>
      </c>
      <c r="AY467" s="260" t="s">
        <v>127</v>
      </c>
    </row>
    <row r="468" s="15" customFormat="1">
      <c r="A468" s="15"/>
      <c r="B468" s="261"/>
      <c r="C468" s="262"/>
      <c r="D468" s="241" t="s">
        <v>136</v>
      </c>
      <c r="E468" s="263" t="s">
        <v>1</v>
      </c>
      <c r="F468" s="264" t="s">
        <v>139</v>
      </c>
      <c r="G468" s="262"/>
      <c r="H468" s="265">
        <v>64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1" t="s">
        <v>136</v>
      </c>
      <c r="AU468" s="271" t="s">
        <v>85</v>
      </c>
      <c r="AV468" s="15" t="s">
        <v>134</v>
      </c>
      <c r="AW468" s="15" t="s">
        <v>32</v>
      </c>
      <c r="AX468" s="15" t="s">
        <v>83</v>
      </c>
      <c r="AY468" s="271" t="s">
        <v>127</v>
      </c>
    </row>
    <row r="469" s="2" customFormat="1" ht="16.5" customHeight="1">
      <c r="A469" s="38"/>
      <c r="B469" s="39"/>
      <c r="C469" s="277" t="s">
        <v>737</v>
      </c>
      <c r="D469" s="277" t="s">
        <v>429</v>
      </c>
      <c r="E469" s="278" t="s">
        <v>738</v>
      </c>
      <c r="F469" s="279" t="s">
        <v>739</v>
      </c>
      <c r="G469" s="280" t="s">
        <v>181</v>
      </c>
      <c r="H469" s="281">
        <v>65.280000000000001</v>
      </c>
      <c r="I469" s="282"/>
      <c r="J469" s="283">
        <f>ROUND(I469*H469,2)</f>
        <v>0</v>
      </c>
      <c r="K469" s="279" t="s">
        <v>133</v>
      </c>
      <c r="L469" s="284"/>
      <c r="M469" s="285" t="s">
        <v>1</v>
      </c>
      <c r="N469" s="286" t="s">
        <v>41</v>
      </c>
      <c r="O469" s="91"/>
      <c r="P469" s="235">
        <f>O469*H469</f>
        <v>0</v>
      </c>
      <c r="Q469" s="235">
        <v>0.042999999999999997</v>
      </c>
      <c r="R469" s="235">
        <f>Q469*H469</f>
        <v>2.8070399999999998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169</v>
      </c>
      <c r="AT469" s="237" t="s">
        <v>429</v>
      </c>
      <c r="AU469" s="237" t="s">
        <v>85</v>
      </c>
      <c r="AY469" s="17" t="s">
        <v>127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134</v>
      </c>
      <c r="BM469" s="237" t="s">
        <v>740</v>
      </c>
    </row>
    <row r="470" s="13" customFormat="1">
      <c r="A470" s="13"/>
      <c r="B470" s="239"/>
      <c r="C470" s="240"/>
      <c r="D470" s="241" t="s">
        <v>136</v>
      </c>
      <c r="E470" s="242" t="s">
        <v>1</v>
      </c>
      <c r="F470" s="243" t="s">
        <v>741</v>
      </c>
      <c r="G470" s="240"/>
      <c r="H470" s="242" t="s">
        <v>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136</v>
      </c>
      <c r="AU470" s="249" t="s">
        <v>85</v>
      </c>
      <c r="AV470" s="13" t="s">
        <v>83</v>
      </c>
      <c r="AW470" s="13" t="s">
        <v>32</v>
      </c>
      <c r="AX470" s="13" t="s">
        <v>76</v>
      </c>
      <c r="AY470" s="249" t="s">
        <v>127</v>
      </c>
    </row>
    <row r="471" s="14" customFormat="1">
      <c r="A471" s="14"/>
      <c r="B471" s="250"/>
      <c r="C471" s="251"/>
      <c r="D471" s="241" t="s">
        <v>136</v>
      </c>
      <c r="E471" s="252" t="s">
        <v>1</v>
      </c>
      <c r="F471" s="253" t="s">
        <v>742</v>
      </c>
      <c r="G471" s="251"/>
      <c r="H471" s="254">
        <v>65.280000000000001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136</v>
      </c>
      <c r="AU471" s="260" t="s">
        <v>85</v>
      </c>
      <c r="AV471" s="14" t="s">
        <v>85</v>
      </c>
      <c r="AW471" s="14" t="s">
        <v>32</v>
      </c>
      <c r="AX471" s="14" t="s">
        <v>76</v>
      </c>
      <c r="AY471" s="260" t="s">
        <v>127</v>
      </c>
    </row>
    <row r="472" s="15" customFormat="1">
      <c r="A472" s="15"/>
      <c r="B472" s="261"/>
      <c r="C472" s="262"/>
      <c r="D472" s="241" t="s">
        <v>136</v>
      </c>
      <c r="E472" s="263" t="s">
        <v>1</v>
      </c>
      <c r="F472" s="264" t="s">
        <v>139</v>
      </c>
      <c r="G472" s="262"/>
      <c r="H472" s="265">
        <v>65.280000000000001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1" t="s">
        <v>136</v>
      </c>
      <c r="AU472" s="271" t="s">
        <v>85</v>
      </c>
      <c r="AV472" s="15" t="s">
        <v>134</v>
      </c>
      <c r="AW472" s="15" t="s">
        <v>32</v>
      </c>
      <c r="AX472" s="15" t="s">
        <v>83</v>
      </c>
      <c r="AY472" s="271" t="s">
        <v>127</v>
      </c>
    </row>
    <row r="473" s="2" customFormat="1" ht="16.5" customHeight="1">
      <c r="A473" s="38"/>
      <c r="B473" s="39"/>
      <c r="C473" s="226" t="s">
        <v>743</v>
      </c>
      <c r="D473" s="226" t="s">
        <v>129</v>
      </c>
      <c r="E473" s="227" t="s">
        <v>732</v>
      </c>
      <c r="F473" s="228" t="s">
        <v>733</v>
      </c>
      <c r="G473" s="229" t="s">
        <v>181</v>
      </c>
      <c r="H473" s="230">
        <v>10</v>
      </c>
      <c r="I473" s="231"/>
      <c r="J473" s="232">
        <f>ROUND(I473*H473,2)</f>
        <v>0</v>
      </c>
      <c r="K473" s="228" t="s">
        <v>133</v>
      </c>
      <c r="L473" s="44"/>
      <c r="M473" s="233" t="s">
        <v>1</v>
      </c>
      <c r="N473" s="234" t="s">
        <v>41</v>
      </c>
      <c r="O473" s="91"/>
      <c r="P473" s="235">
        <f>O473*H473</f>
        <v>0</v>
      </c>
      <c r="Q473" s="235">
        <v>0.10095</v>
      </c>
      <c r="R473" s="235">
        <f>Q473*H473</f>
        <v>1.0095000000000001</v>
      </c>
      <c r="S473" s="235">
        <v>0</v>
      </c>
      <c r="T473" s="23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7" t="s">
        <v>134</v>
      </c>
      <c r="AT473" s="237" t="s">
        <v>129</v>
      </c>
      <c r="AU473" s="237" t="s">
        <v>85</v>
      </c>
      <c r="AY473" s="17" t="s">
        <v>127</v>
      </c>
      <c r="BE473" s="238">
        <f>IF(N473="základní",J473,0)</f>
        <v>0</v>
      </c>
      <c r="BF473" s="238">
        <f>IF(N473="snížená",J473,0)</f>
        <v>0</v>
      </c>
      <c r="BG473" s="238">
        <f>IF(N473="zákl. přenesená",J473,0)</f>
        <v>0</v>
      </c>
      <c r="BH473" s="238">
        <f>IF(N473="sníž. přenesená",J473,0)</f>
        <v>0</v>
      </c>
      <c r="BI473" s="238">
        <f>IF(N473="nulová",J473,0)</f>
        <v>0</v>
      </c>
      <c r="BJ473" s="17" t="s">
        <v>83</v>
      </c>
      <c r="BK473" s="238">
        <f>ROUND(I473*H473,2)</f>
        <v>0</v>
      </c>
      <c r="BL473" s="17" t="s">
        <v>134</v>
      </c>
      <c r="BM473" s="237" t="s">
        <v>744</v>
      </c>
    </row>
    <row r="474" s="13" customFormat="1">
      <c r="A474" s="13"/>
      <c r="B474" s="239"/>
      <c r="C474" s="240"/>
      <c r="D474" s="241" t="s">
        <v>136</v>
      </c>
      <c r="E474" s="242" t="s">
        <v>1</v>
      </c>
      <c r="F474" s="243" t="s">
        <v>745</v>
      </c>
      <c r="G474" s="240"/>
      <c r="H474" s="242" t="s">
        <v>1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136</v>
      </c>
      <c r="AU474" s="249" t="s">
        <v>85</v>
      </c>
      <c r="AV474" s="13" t="s">
        <v>83</v>
      </c>
      <c r="AW474" s="13" t="s">
        <v>32</v>
      </c>
      <c r="AX474" s="13" t="s">
        <v>76</v>
      </c>
      <c r="AY474" s="249" t="s">
        <v>127</v>
      </c>
    </row>
    <row r="475" s="14" customFormat="1">
      <c r="A475" s="14"/>
      <c r="B475" s="250"/>
      <c r="C475" s="251"/>
      <c r="D475" s="241" t="s">
        <v>136</v>
      </c>
      <c r="E475" s="252" t="s">
        <v>1</v>
      </c>
      <c r="F475" s="253" t="s">
        <v>746</v>
      </c>
      <c r="G475" s="251"/>
      <c r="H475" s="254">
        <v>10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0" t="s">
        <v>136</v>
      </c>
      <c r="AU475" s="260" t="s">
        <v>85</v>
      </c>
      <c r="AV475" s="14" t="s">
        <v>85</v>
      </c>
      <c r="AW475" s="14" t="s">
        <v>32</v>
      </c>
      <c r="AX475" s="14" t="s">
        <v>76</v>
      </c>
      <c r="AY475" s="260" t="s">
        <v>127</v>
      </c>
    </row>
    <row r="476" s="15" customFormat="1">
      <c r="A476" s="15"/>
      <c r="B476" s="261"/>
      <c r="C476" s="262"/>
      <c r="D476" s="241" t="s">
        <v>136</v>
      </c>
      <c r="E476" s="263" t="s">
        <v>1</v>
      </c>
      <c r="F476" s="264" t="s">
        <v>139</v>
      </c>
      <c r="G476" s="262"/>
      <c r="H476" s="265">
        <v>10</v>
      </c>
      <c r="I476" s="266"/>
      <c r="J476" s="262"/>
      <c r="K476" s="262"/>
      <c r="L476" s="267"/>
      <c r="M476" s="268"/>
      <c r="N476" s="269"/>
      <c r="O476" s="269"/>
      <c r="P476" s="269"/>
      <c r="Q476" s="269"/>
      <c r="R476" s="269"/>
      <c r="S476" s="269"/>
      <c r="T476" s="27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1" t="s">
        <v>136</v>
      </c>
      <c r="AU476" s="271" t="s">
        <v>85</v>
      </c>
      <c r="AV476" s="15" t="s">
        <v>134</v>
      </c>
      <c r="AW476" s="15" t="s">
        <v>32</v>
      </c>
      <c r="AX476" s="15" t="s">
        <v>83</v>
      </c>
      <c r="AY476" s="271" t="s">
        <v>127</v>
      </c>
    </row>
    <row r="477" s="2" customFormat="1" ht="16.5" customHeight="1">
      <c r="A477" s="38"/>
      <c r="B477" s="39"/>
      <c r="C477" s="277" t="s">
        <v>747</v>
      </c>
      <c r="D477" s="277" t="s">
        <v>429</v>
      </c>
      <c r="E477" s="278" t="s">
        <v>748</v>
      </c>
      <c r="F477" s="279" t="s">
        <v>749</v>
      </c>
      <c r="G477" s="280" t="s">
        <v>181</v>
      </c>
      <c r="H477" s="281">
        <v>10.199999999999999</v>
      </c>
      <c r="I477" s="282"/>
      <c r="J477" s="283">
        <f>ROUND(I477*H477,2)</f>
        <v>0</v>
      </c>
      <c r="K477" s="279" t="s">
        <v>133</v>
      </c>
      <c r="L477" s="284"/>
      <c r="M477" s="285" t="s">
        <v>1</v>
      </c>
      <c r="N477" s="286" t="s">
        <v>41</v>
      </c>
      <c r="O477" s="91"/>
      <c r="P477" s="235">
        <f>O477*H477</f>
        <v>0</v>
      </c>
      <c r="Q477" s="235">
        <v>0.021999999999999999</v>
      </c>
      <c r="R477" s="235">
        <f>Q477*H477</f>
        <v>0.22439999999999996</v>
      </c>
      <c r="S477" s="235">
        <v>0</v>
      </c>
      <c r="T477" s="23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7" t="s">
        <v>169</v>
      </c>
      <c r="AT477" s="237" t="s">
        <v>429</v>
      </c>
      <c r="AU477" s="237" t="s">
        <v>85</v>
      </c>
      <c r="AY477" s="17" t="s">
        <v>127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83</v>
      </c>
      <c r="BK477" s="238">
        <f>ROUND(I477*H477,2)</f>
        <v>0</v>
      </c>
      <c r="BL477" s="17" t="s">
        <v>134</v>
      </c>
      <c r="BM477" s="237" t="s">
        <v>750</v>
      </c>
    </row>
    <row r="478" s="13" customFormat="1">
      <c r="A478" s="13"/>
      <c r="B478" s="239"/>
      <c r="C478" s="240"/>
      <c r="D478" s="241" t="s">
        <v>136</v>
      </c>
      <c r="E478" s="242" t="s">
        <v>1</v>
      </c>
      <c r="F478" s="243" t="s">
        <v>741</v>
      </c>
      <c r="G478" s="240"/>
      <c r="H478" s="242" t="s">
        <v>1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136</v>
      </c>
      <c r="AU478" s="249" t="s">
        <v>85</v>
      </c>
      <c r="AV478" s="13" t="s">
        <v>83</v>
      </c>
      <c r="AW478" s="13" t="s">
        <v>32</v>
      </c>
      <c r="AX478" s="13" t="s">
        <v>76</v>
      </c>
      <c r="AY478" s="249" t="s">
        <v>127</v>
      </c>
    </row>
    <row r="479" s="14" customFormat="1">
      <c r="A479" s="14"/>
      <c r="B479" s="250"/>
      <c r="C479" s="251"/>
      <c r="D479" s="241" t="s">
        <v>136</v>
      </c>
      <c r="E479" s="252" t="s">
        <v>1</v>
      </c>
      <c r="F479" s="253" t="s">
        <v>751</v>
      </c>
      <c r="G479" s="251"/>
      <c r="H479" s="254">
        <v>10.199999999999999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0" t="s">
        <v>136</v>
      </c>
      <c r="AU479" s="260" t="s">
        <v>85</v>
      </c>
      <c r="AV479" s="14" t="s">
        <v>85</v>
      </c>
      <c r="AW479" s="14" t="s">
        <v>32</v>
      </c>
      <c r="AX479" s="14" t="s">
        <v>76</v>
      </c>
      <c r="AY479" s="260" t="s">
        <v>127</v>
      </c>
    </row>
    <row r="480" s="15" customFormat="1">
      <c r="A480" s="15"/>
      <c r="B480" s="261"/>
      <c r="C480" s="262"/>
      <c r="D480" s="241" t="s">
        <v>136</v>
      </c>
      <c r="E480" s="263" t="s">
        <v>1</v>
      </c>
      <c r="F480" s="264" t="s">
        <v>139</v>
      </c>
      <c r="G480" s="262"/>
      <c r="H480" s="265">
        <v>10.199999999999999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1" t="s">
        <v>136</v>
      </c>
      <c r="AU480" s="271" t="s">
        <v>85</v>
      </c>
      <c r="AV480" s="15" t="s">
        <v>134</v>
      </c>
      <c r="AW480" s="15" t="s">
        <v>32</v>
      </c>
      <c r="AX480" s="15" t="s">
        <v>83</v>
      </c>
      <c r="AY480" s="271" t="s">
        <v>127</v>
      </c>
    </row>
    <row r="481" s="2" customFormat="1" ht="16.5" customHeight="1">
      <c r="A481" s="38"/>
      <c r="B481" s="39"/>
      <c r="C481" s="226" t="s">
        <v>752</v>
      </c>
      <c r="D481" s="226" t="s">
        <v>129</v>
      </c>
      <c r="E481" s="227" t="s">
        <v>753</v>
      </c>
      <c r="F481" s="228" t="s">
        <v>754</v>
      </c>
      <c r="G481" s="229" t="s">
        <v>199</v>
      </c>
      <c r="H481" s="230">
        <v>3</v>
      </c>
      <c r="I481" s="231"/>
      <c r="J481" s="232">
        <f>ROUND(I481*H481,2)</f>
        <v>0</v>
      </c>
      <c r="K481" s="228" t="s">
        <v>133</v>
      </c>
      <c r="L481" s="44"/>
      <c r="M481" s="233" t="s">
        <v>1</v>
      </c>
      <c r="N481" s="234" t="s">
        <v>41</v>
      </c>
      <c r="O481" s="91"/>
      <c r="P481" s="235">
        <f>O481*H481</f>
        <v>0</v>
      </c>
      <c r="Q481" s="235">
        <v>2.2563399999999998</v>
      </c>
      <c r="R481" s="235">
        <f>Q481*H481</f>
        <v>6.7690199999999994</v>
      </c>
      <c r="S481" s="235">
        <v>0</v>
      </c>
      <c r="T481" s="23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7" t="s">
        <v>134</v>
      </c>
      <c r="AT481" s="237" t="s">
        <v>129</v>
      </c>
      <c r="AU481" s="237" t="s">
        <v>85</v>
      </c>
      <c r="AY481" s="17" t="s">
        <v>127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7" t="s">
        <v>83</v>
      </c>
      <c r="BK481" s="238">
        <f>ROUND(I481*H481,2)</f>
        <v>0</v>
      </c>
      <c r="BL481" s="17" t="s">
        <v>134</v>
      </c>
      <c r="BM481" s="237" t="s">
        <v>755</v>
      </c>
    </row>
    <row r="482" s="13" customFormat="1">
      <c r="A482" s="13"/>
      <c r="B482" s="239"/>
      <c r="C482" s="240"/>
      <c r="D482" s="241" t="s">
        <v>136</v>
      </c>
      <c r="E482" s="242" t="s">
        <v>1</v>
      </c>
      <c r="F482" s="243" t="s">
        <v>756</v>
      </c>
      <c r="G482" s="240"/>
      <c r="H482" s="242" t="s">
        <v>1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136</v>
      </c>
      <c r="AU482" s="249" t="s">
        <v>85</v>
      </c>
      <c r="AV482" s="13" t="s">
        <v>83</v>
      </c>
      <c r="AW482" s="13" t="s">
        <v>32</v>
      </c>
      <c r="AX482" s="13" t="s">
        <v>76</v>
      </c>
      <c r="AY482" s="249" t="s">
        <v>127</v>
      </c>
    </row>
    <row r="483" s="14" customFormat="1">
      <c r="A483" s="14"/>
      <c r="B483" s="250"/>
      <c r="C483" s="251"/>
      <c r="D483" s="241" t="s">
        <v>136</v>
      </c>
      <c r="E483" s="252" t="s">
        <v>1</v>
      </c>
      <c r="F483" s="253" t="s">
        <v>145</v>
      </c>
      <c r="G483" s="251"/>
      <c r="H483" s="254">
        <v>3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0" t="s">
        <v>136</v>
      </c>
      <c r="AU483" s="260" t="s">
        <v>85</v>
      </c>
      <c r="AV483" s="14" t="s">
        <v>85</v>
      </c>
      <c r="AW483" s="14" t="s">
        <v>32</v>
      </c>
      <c r="AX483" s="14" t="s">
        <v>76</v>
      </c>
      <c r="AY483" s="260" t="s">
        <v>127</v>
      </c>
    </row>
    <row r="484" s="15" customFormat="1">
      <c r="A484" s="15"/>
      <c r="B484" s="261"/>
      <c r="C484" s="262"/>
      <c r="D484" s="241" t="s">
        <v>136</v>
      </c>
      <c r="E484" s="263" t="s">
        <v>1</v>
      </c>
      <c r="F484" s="264" t="s">
        <v>139</v>
      </c>
      <c r="G484" s="262"/>
      <c r="H484" s="265">
        <v>3</v>
      </c>
      <c r="I484" s="266"/>
      <c r="J484" s="262"/>
      <c r="K484" s="262"/>
      <c r="L484" s="267"/>
      <c r="M484" s="268"/>
      <c r="N484" s="269"/>
      <c r="O484" s="269"/>
      <c r="P484" s="269"/>
      <c r="Q484" s="269"/>
      <c r="R484" s="269"/>
      <c r="S484" s="269"/>
      <c r="T484" s="270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1" t="s">
        <v>136</v>
      </c>
      <c r="AU484" s="271" t="s">
        <v>85</v>
      </c>
      <c r="AV484" s="15" t="s">
        <v>134</v>
      </c>
      <c r="AW484" s="15" t="s">
        <v>32</v>
      </c>
      <c r="AX484" s="15" t="s">
        <v>83</v>
      </c>
      <c r="AY484" s="271" t="s">
        <v>127</v>
      </c>
    </row>
    <row r="485" s="2" customFormat="1" ht="16.5" customHeight="1">
      <c r="A485" s="38"/>
      <c r="B485" s="39"/>
      <c r="C485" s="226" t="s">
        <v>757</v>
      </c>
      <c r="D485" s="226" t="s">
        <v>129</v>
      </c>
      <c r="E485" s="227" t="s">
        <v>758</v>
      </c>
      <c r="F485" s="228" t="s">
        <v>759</v>
      </c>
      <c r="G485" s="229" t="s">
        <v>181</v>
      </c>
      <c r="H485" s="230">
        <v>19</v>
      </c>
      <c r="I485" s="231"/>
      <c r="J485" s="232">
        <f>ROUND(I485*H485,2)</f>
        <v>0</v>
      </c>
      <c r="K485" s="228" t="s">
        <v>133</v>
      </c>
      <c r="L485" s="44"/>
      <c r="M485" s="233" t="s">
        <v>1</v>
      </c>
      <c r="N485" s="234" t="s">
        <v>41</v>
      </c>
      <c r="O485" s="91"/>
      <c r="P485" s="235">
        <f>O485*H485</f>
        <v>0</v>
      </c>
      <c r="Q485" s="235">
        <v>0.00034000000000000002</v>
      </c>
      <c r="R485" s="235">
        <f>Q485*H485</f>
        <v>0.0064600000000000005</v>
      </c>
      <c r="S485" s="235">
        <v>0</v>
      </c>
      <c r="T485" s="23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7" t="s">
        <v>134</v>
      </c>
      <c r="AT485" s="237" t="s">
        <v>129</v>
      </c>
      <c r="AU485" s="237" t="s">
        <v>85</v>
      </c>
      <c r="AY485" s="17" t="s">
        <v>127</v>
      </c>
      <c r="BE485" s="238">
        <f>IF(N485="základní",J485,0)</f>
        <v>0</v>
      </c>
      <c r="BF485" s="238">
        <f>IF(N485="snížená",J485,0)</f>
        <v>0</v>
      </c>
      <c r="BG485" s="238">
        <f>IF(N485="zákl. přenesená",J485,0)</f>
        <v>0</v>
      </c>
      <c r="BH485" s="238">
        <f>IF(N485="sníž. přenesená",J485,0)</f>
        <v>0</v>
      </c>
      <c r="BI485" s="238">
        <f>IF(N485="nulová",J485,0)</f>
        <v>0</v>
      </c>
      <c r="BJ485" s="17" t="s">
        <v>83</v>
      </c>
      <c r="BK485" s="238">
        <f>ROUND(I485*H485,2)</f>
        <v>0</v>
      </c>
      <c r="BL485" s="17" t="s">
        <v>134</v>
      </c>
      <c r="BM485" s="237" t="s">
        <v>760</v>
      </c>
    </row>
    <row r="486" s="13" customFormat="1">
      <c r="A486" s="13"/>
      <c r="B486" s="239"/>
      <c r="C486" s="240"/>
      <c r="D486" s="241" t="s">
        <v>136</v>
      </c>
      <c r="E486" s="242" t="s">
        <v>1</v>
      </c>
      <c r="F486" s="243" t="s">
        <v>761</v>
      </c>
      <c r="G486" s="240"/>
      <c r="H486" s="242" t="s">
        <v>1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136</v>
      </c>
      <c r="AU486" s="249" t="s">
        <v>85</v>
      </c>
      <c r="AV486" s="13" t="s">
        <v>83</v>
      </c>
      <c r="AW486" s="13" t="s">
        <v>32</v>
      </c>
      <c r="AX486" s="13" t="s">
        <v>76</v>
      </c>
      <c r="AY486" s="249" t="s">
        <v>127</v>
      </c>
    </row>
    <row r="487" s="14" customFormat="1">
      <c r="A487" s="14"/>
      <c r="B487" s="250"/>
      <c r="C487" s="251"/>
      <c r="D487" s="241" t="s">
        <v>136</v>
      </c>
      <c r="E487" s="252" t="s">
        <v>1</v>
      </c>
      <c r="F487" s="253" t="s">
        <v>232</v>
      </c>
      <c r="G487" s="251"/>
      <c r="H487" s="254">
        <v>19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0" t="s">
        <v>136</v>
      </c>
      <c r="AU487" s="260" t="s">
        <v>85</v>
      </c>
      <c r="AV487" s="14" t="s">
        <v>85</v>
      </c>
      <c r="AW487" s="14" t="s">
        <v>32</v>
      </c>
      <c r="AX487" s="14" t="s">
        <v>76</v>
      </c>
      <c r="AY487" s="260" t="s">
        <v>127</v>
      </c>
    </row>
    <row r="488" s="15" customFormat="1">
      <c r="A488" s="15"/>
      <c r="B488" s="261"/>
      <c r="C488" s="262"/>
      <c r="D488" s="241" t="s">
        <v>136</v>
      </c>
      <c r="E488" s="263" t="s">
        <v>1</v>
      </c>
      <c r="F488" s="264" t="s">
        <v>139</v>
      </c>
      <c r="G488" s="262"/>
      <c r="H488" s="265">
        <v>19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1" t="s">
        <v>136</v>
      </c>
      <c r="AU488" s="271" t="s">
        <v>85</v>
      </c>
      <c r="AV488" s="15" t="s">
        <v>134</v>
      </c>
      <c r="AW488" s="15" t="s">
        <v>32</v>
      </c>
      <c r="AX488" s="15" t="s">
        <v>83</v>
      </c>
      <c r="AY488" s="271" t="s">
        <v>127</v>
      </c>
    </row>
    <row r="489" s="2" customFormat="1" ht="21.75" customHeight="1">
      <c r="A489" s="38"/>
      <c r="B489" s="39"/>
      <c r="C489" s="226" t="s">
        <v>762</v>
      </c>
      <c r="D489" s="226" t="s">
        <v>129</v>
      </c>
      <c r="E489" s="227" t="s">
        <v>763</v>
      </c>
      <c r="F489" s="228" t="s">
        <v>764</v>
      </c>
      <c r="G489" s="229" t="s">
        <v>132</v>
      </c>
      <c r="H489" s="230">
        <v>82</v>
      </c>
      <c r="I489" s="231"/>
      <c r="J489" s="232">
        <f>ROUND(I489*H489,2)</f>
        <v>0</v>
      </c>
      <c r="K489" s="228" t="s">
        <v>133</v>
      </c>
      <c r="L489" s="44"/>
      <c r="M489" s="233" t="s">
        <v>1</v>
      </c>
      <c r="N489" s="234" t="s">
        <v>41</v>
      </c>
      <c r="O489" s="91"/>
      <c r="P489" s="235">
        <f>O489*H489</f>
        <v>0</v>
      </c>
      <c r="Q489" s="235">
        <v>0.00036000000000000002</v>
      </c>
      <c r="R489" s="235">
        <f>Q489*H489</f>
        <v>0.029520000000000001</v>
      </c>
      <c r="S489" s="235">
        <v>0</v>
      </c>
      <c r="T489" s="23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7" t="s">
        <v>134</v>
      </c>
      <c r="AT489" s="237" t="s">
        <v>129</v>
      </c>
      <c r="AU489" s="237" t="s">
        <v>85</v>
      </c>
      <c r="AY489" s="17" t="s">
        <v>127</v>
      </c>
      <c r="BE489" s="238">
        <f>IF(N489="základní",J489,0)</f>
        <v>0</v>
      </c>
      <c r="BF489" s="238">
        <f>IF(N489="snížená",J489,0)</f>
        <v>0</v>
      </c>
      <c r="BG489" s="238">
        <f>IF(N489="zákl. přenesená",J489,0)</f>
        <v>0</v>
      </c>
      <c r="BH489" s="238">
        <f>IF(N489="sníž. přenesená",J489,0)</f>
        <v>0</v>
      </c>
      <c r="BI489" s="238">
        <f>IF(N489="nulová",J489,0)</f>
        <v>0</v>
      </c>
      <c r="BJ489" s="17" t="s">
        <v>83</v>
      </c>
      <c r="BK489" s="238">
        <f>ROUND(I489*H489,2)</f>
        <v>0</v>
      </c>
      <c r="BL489" s="17" t="s">
        <v>134</v>
      </c>
      <c r="BM489" s="237" t="s">
        <v>765</v>
      </c>
    </row>
    <row r="490" s="13" customFormat="1">
      <c r="A490" s="13"/>
      <c r="B490" s="239"/>
      <c r="C490" s="240"/>
      <c r="D490" s="241" t="s">
        <v>136</v>
      </c>
      <c r="E490" s="242" t="s">
        <v>1</v>
      </c>
      <c r="F490" s="243" t="s">
        <v>766</v>
      </c>
      <c r="G490" s="240"/>
      <c r="H490" s="242" t="s">
        <v>1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136</v>
      </c>
      <c r="AU490" s="249" t="s">
        <v>85</v>
      </c>
      <c r="AV490" s="13" t="s">
        <v>83</v>
      </c>
      <c r="AW490" s="13" t="s">
        <v>32</v>
      </c>
      <c r="AX490" s="13" t="s">
        <v>76</v>
      </c>
      <c r="AY490" s="249" t="s">
        <v>127</v>
      </c>
    </row>
    <row r="491" s="14" customFormat="1">
      <c r="A491" s="14"/>
      <c r="B491" s="250"/>
      <c r="C491" s="251"/>
      <c r="D491" s="241" t="s">
        <v>136</v>
      </c>
      <c r="E491" s="252" t="s">
        <v>1</v>
      </c>
      <c r="F491" s="253" t="s">
        <v>719</v>
      </c>
      <c r="G491" s="251"/>
      <c r="H491" s="254">
        <v>82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0" t="s">
        <v>136</v>
      </c>
      <c r="AU491" s="260" t="s">
        <v>85</v>
      </c>
      <c r="AV491" s="14" t="s">
        <v>85</v>
      </c>
      <c r="AW491" s="14" t="s">
        <v>32</v>
      </c>
      <c r="AX491" s="14" t="s">
        <v>76</v>
      </c>
      <c r="AY491" s="260" t="s">
        <v>127</v>
      </c>
    </row>
    <row r="492" s="15" customFormat="1">
      <c r="A492" s="15"/>
      <c r="B492" s="261"/>
      <c r="C492" s="262"/>
      <c r="D492" s="241" t="s">
        <v>136</v>
      </c>
      <c r="E492" s="263" t="s">
        <v>1</v>
      </c>
      <c r="F492" s="264" t="s">
        <v>139</v>
      </c>
      <c r="G492" s="262"/>
      <c r="H492" s="265">
        <v>82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1" t="s">
        <v>136</v>
      </c>
      <c r="AU492" s="271" t="s">
        <v>85</v>
      </c>
      <c r="AV492" s="15" t="s">
        <v>134</v>
      </c>
      <c r="AW492" s="15" t="s">
        <v>32</v>
      </c>
      <c r="AX492" s="15" t="s">
        <v>83</v>
      </c>
      <c r="AY492" s="271" t="s">
        <v>127</v>
      </c>
    </row>
    <row r="493" s="2" customFormat="1" ht="21.75" customHeight="1">
      <c r="A493" s="38"/>
      <c r="B493" s="39"/>
      <c r="C493" s="226" t="s">
        <v>767</v>
      </c>
      <c r="D493" s="226" t="s">
        <v>129</v>
      </c>
      <c r="E493" s="227" t="s">
        <v>763</v>
      </c>
      <c r="F493" s="228" t="s">
        <v>764</v>
      </c>
      <c r="G493" s="229" t="s">
        <v>132</v>
      </c>
      <c r="H493" s="230">
        <v>223</v>
      </c>
      <c r="I493" s="231"/>
      <c r="J493" s="232">
        <f>ROUND(I493*H493,2)</f>
        <v>0</v>
      </c>
      <c r="K493" s="228" t="s">
        <v>133</v>
      </c>
      <c r="L493" s="44"/>
      <c r="M493" s="233" t="s">
        <v>1</v>
      </c>
      <c r="N493" s="234" t="s">
        <v>41</v>
      </c>
      <c r="O493" s="91"/>
      <c r="P493" s="235">
        <f>O493*H493</f>
        <v>0</v>
      </c>
      <c r="Q493" s="235">
        <v>0.00036000000000000002</v>
      </c>
      <c r="R493" s="235">
        <f>Q493*H493</f>
        <v>0.080280000000000004</v>
      </c>
      <c r="S493" s="235">
        <v>0</v>
      </c>
      <c r="T493" s="23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7" t="s">
        <v>134</v>
      </c>
      <c r="AT493" s="237" t="s">
        <v>129</v>
      </c>
      <c r="AU493" s="237" t="s">
        <v>85</v>
      </c>
      <c r="AY493" s="17" t="s">
        <v>127</v>
      </c>
      <c r="BE493" s="238">
        <f>IF(N493="základní",J493,0)</f>
        <v>0</v>
      </c>
      <c r="BF493" s="238">
        <f>IF(N493="snížená",J493,0)</f>
        <v>0</v>
      </c>
      <c r="BG493" s="238">
        <f>IF(N493="zákl. přenesená",J493,0)</f>
        <v>0</v>
      </c>
      <c r="BH493" s="238">
        <f>IF(N493="sníž. přenesená",J493,0)</f>
        <v>0</v>
      </c>
      <c r="BI493" s="238">
        <f>IF(N493="nulová",J493,0)</f>
        <v>0</v>
      </c>
      <c r="BJ493" s="17" t="s">
        <v>83</v>
      </c>
      <c r="BK493" s="238">
        <f>ROUND(I493*H493,2)</f>
        <v>0</v>
      </c>
      <c r="BL493" s="17" t="s">
        <v>134</v>
      </c>
      <c r="BM493" s="237" t="s">
        <v>768</v>
      </c>
    </row>
    <row r="494" s="13" customFormat="1">
      <c r="A494" s="13"/>
      <c r="B494" s="239"/>
      <c r="C494" s="240"/>
      <c r="D494" s="241" t="s">
        <v>136</v>
      </c>
      <c r="E494" s="242" t="s">
        <v>1</v>
      </c>
      <c r="F494" s="243" t="s">
        <v>769</v>
      </c>
      <c r="G494" s="240"/>
      <c r="H494" s="242" t="s">
        <v>1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136</v>
      </c>
      <c r="AU494" s="249" t="s">
        <v>85</v>
      </c>
      <c r="AV494" s="13" t="s">
        <v>83</v>
      </c>
      <c r="AW494" s="13" t="s">
        <v>32</v>
      </c>
      <c r="AX494" s="13" t="s">
        <v>76</v>
      </c>
      <c r="AY494" s="249" t="s">
        <v>127</v>
      </c>
    </row>
    <row r="495" s="14" customFormat="1">
      <c r="A495" s="14"/>
      <c r="B495" s="250"/>
      <c r="C495" s="251"/>
      <c r="D495" s="241" t="s">
        <v>136</v>
      </c>
      <c r="E495" s="252" t="s">
        <v>1</v>
      </c>
      <c r="F495" s="253" t="s">
        <v>770</v>
      </c>
      <c r="G495" s="251"/>
      <c r="H495" s="254">
        <v>223</v>
      </c>
      <c r="I495" s="255"/>
      <c r="J495" s="251"/>
      <c r="K495" s="251"/>
      <c r="L495" s="256"/>
      <c r="M495" s="257"/>
      <c r="N495" s="258"/>
      <c r="O495" s="258"/>
      <c r="P495" s="258"/>
      <c r="Q495" s="258"/>
      <c r="R495" s="258"/>
      <c r="S495" s="258"/>
      <c r="T495" s="25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0" t="s">
        <v>136</v>
      </c>
      <c r="AU495" s="260" t="s">
        <v>85</v>
      </c>
      <c r="AV495" s="14" t="s">
        <v>85</v>
      </c>
      <c r="AW495" s="14" t="s">
        <v>32</v>
      </c>
      <c r="AX495" s="14" t="s">
        <v>76</v>
      </c>
      <c r="AY495" s="260" t="s">
        <v>127</v>
      </c>
    </row>
    <row r="496" s="15" customFormat="1">
      <c r="A496" s="15"/>
      <c r="B496" s="261"/>
      <c r="C496" s="262"/>
      <c r="D496" s="241" t="s">
        <v>136</v>
      </c>
      <c r="E496" s="263" t="s">
        <v>1</v>
      </c>
      <c r="F496" s="264" t="s">
        <v>139</v>
      </c>
      <c r="G496" s="262"/>
      <c r="H496" s="265">
        <v>223</v>
      </c>
      <c r="I496" s="266"/>
      <c r="J496" s="262"/>
      <c r="K496" s="262"/>
      <c r="L496" s="267"/>
      <c r="M496" s="268"/>
      <c r="N496" s="269"/>
      <c r="O496" s="269"/>
      <c r="P496" s="269"/>
      <c r="Q496" s="269"/>
      <c r="R496" s="269"/>
      <c r="S496" s="269"/>
      <c r="T496" s="27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1" t="s">
        <v>136</v>
      </c>
      <c r="AU496" s="271" t="s">
        <v>85</v>
      </c>
      <c r="AV496" s="15" t="s">
        <v>134</v>
      </c>
      <c r="AW496" s="15" t="s">
        <v>32</v>
      </c>
      <c r="AX496" s="15" t="s">
        <v>83</v>
      </c>
      <c r="AY496" s="271" t="s">
        <v>127</v>
      </c>
    </row>
    <row r="497" s="2" customFormat="1" ht="21.75" customHeight="1">
      <c r="A497" s="38"/>
      <c r="B497" s="39"/>
      <c r="C497" s="226" t="s">
        <v>771</v>
      </c>
      <c r="D497" s="226" t="s">
        <v>129</v>
      </c>
      <c r="E497" s="227" t="s">
        <v>772</v>
      </c>
      <c r="F497" s="228" t="s">
        <v>773</v>
      </c>
      <c r="G497" s="229" t="s">
        <v>235</v>
      </c>
      <c r="H497" s="230">
        <v>4</v>
      </c>
      <c r="I497" s="231"/>
      <c r="J497" s="232">
        <f>ROUND(I497*H497,2)</f>
        <v>0</v>
      </c>
      <c r="K497" s="228" t="s">
        <v>133</v>
      </c>
      <c r="L497" s="44"/>
      <c r="M497" s="233" t="s">
        <v>1</v>
      </c>
      <c r="N497" s="234" t="s">
        <v>41</v>
      </c>
      <c r="O497" s="91"/>
      <c r="P497" s="235">
        <f>O497*H497</f>
        <v>0</v>
      </c>
      <c r="Q497" s="235">
        <v>1.61679</v>
      </c>
      <c r="R497" s="235">
        <f>Q497*H497</f>
        <v>6.4671599999999998</v>
      </c>
      <c r="S497" s="235">
        <v>0</v>
      </c>
      <c r="T497" s="23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7" t="s">
        <v>134</v>
      </c>
      <c r="AT497" s="237" t="s">
        <v>129</v>
      </c>
      <c r="AU497" s="237" t="s">
        <v>85</v>
      </c>
      <c r="AY497" s="17" t="s">
        <v>127</v>
      </c>
      <c r="BE497" s="238">
        <f>IF(N497="základní",J497,0)</f>
        <v>0</v>
      </c>
      <c r="BF497" s="238">
        <f>IF(N497="snížená",J497,0)</f>
        <v>0</v>
      </c>
      <c r="BG497" s="238">
        <f>IF(N497="zákl. přenesená",J497,0)</f>
        <v>0</v>
      </c>
      <c r="BH497" s="238">
        <f>IF(N497="sníž. přenesená",J497,0)</f>
        <v>0</v>
      </c>
      <c r="BI497" s="238">
        <f>IF(N497="nulová",J497,0)</f>
        <v>0</v>
      </c>
      <c r="BJ497" s="17" t="s">
        <v>83</v>
      </c>
      <c r="BK497" s="238">
        <f>ROUND(I497*H497,2)</f>
        <v>0</v>
      </c>
      <c r="BL497" s="17" t="s">
        <v>134</v>
      </c>
      <c r="BM497" s="237" t="s">
        <v>774</v>
      </c>
    </row>
    <row r="498" s="13" customFormat="1">
      <c r="A498" s="13"/>
      <c r="B498" s="239"/>
      <c r="C498" s="240"/>
      <c r="D498" s="241" t="s">
        <v>136</v>
      </c>
      <c r="E498" s="242" t="s">
        <v>1</v>
      </c>
      <c r="F498" s="243" t="s">
        <v>775</v>
      </c>
      <c r="G498" s="240"/>
      <c r="H498" s="242" t="s">
        <v>1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136</v>
      </c>
      <c r="AU498" s="249" t="s">
        <v>85</v>
      </c>
      <c r="AV498" s="13" t="s">
        <v>83</v>
      </c>
      <c r="AW498" s="13" t="s">
        <v>32</v>
      </c>
      <c r="AX498" s="13" t="s">
        <v>76</v>
      </c>
      <c r="AY498" s="249" t="s">
        <v>127</v>
      </c>
    </row>
    <row r="499" s="14" customFormat="1">
      <c r="A499" s="14"/>
      <c r="B499" s="250"/>
      <c r="C499" s="251"/>
      <c r="D499" s="241" t="s">
        <v>136</v>
      </c>
      <c r="E499" s="252" t="s">
        <v>1</v>
      </c>
      <c r="F499" s="253" t="s">
        <v>776</v>
      </c>
      <c r="G499" s="251"/>
      <c r="H499" s="254">
        <v>4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0" t="s">
        <v>136</v>
      </c>
      <c r="AU499" s="260" t="s">
        <v>85</v>
      </c>
      <c r="AV499" s="14" t="s">
        <v>85</v>
      </c>
      <c r="AW499" s="14" t="s">
        <v>32</v>
      </c>
      <c r="AX499" s="14" t="s">
        <v>76</v>
      </c>
      <c r="AY499" s="260" t="s">
        <v>127</v>
      </c>
    </row>
    <row r="500" s="15" customFormat="1">
      <c r="A500" s="15"/>
      <c r="B500" s="261"/>
      <c r="C500" s="262"/>
      <c r="D500" s="241" t="s">
        <v>136</v>
      </c>
      <c r="E500" s="263" t="s">
        <v>1</v>
      </c>
      <c r="F500" s="264" t="s">
        <v>139</v>
      </c>
      <c r="G500" s="262"/>
      <c r="H500" s="265">
        <v>4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1" t="s">
        <v>136</v>
      </c>
      <c r="AU500" s="271" t="s">
        <v>85</v>
      </c>
      <c r="AV500" s="15" t="s">
        <v>134</v>
      </c>
      <c r="AW500" s="15" t="s">
        <v>32</v>
      </c>
      <c r="AX500" s="15" t="s">
        <v>83</v>
      </c>
      <c r="AY500" s="271" t="s">
        <v>127</v>
      </c>
    </row>
    <row r="501" s="2" customFormat="1" ht="16.5" customHeight="1">
      <c r="A501" s="38"/>
      <c r="B501" s="39"/>
      <c r="C501" s="226" t="s">
        <v>777</v>
      </c>
      <c r="D501" s="226" t="s">
        <v>129</v>
      </c>
      <c r="E501" s="227" t="s">
        <v>778</v>
      </c>
      <c r="F501" s="228" t="s">
        <v>779</v>
      </c>
      <c r="G501" s="229" t="s">
        <v>132</v>
      </c>
      <c r="H501" s="230">
        <v>569</v>
      </c>
      <c r="I501" s="231"/>
      <c r="J501" s="232">
        <f>ROUND(I501*H501,2)</f>
        <v>0</v>
      </c>
      <c r="K501" s="228" t="s">
        <v>133</v>
      </c>
      <c r="L501" s="44"/>
      <c r="M501" s="233" t="s">
        <v>1</v>
      </c>
      <c r="N501" s="234" t="s">
        <v>41</v>
      </c>
      <c r="O501" s="91"/>
      <c r="P501" s="235">
        <f>O501*H501</f>
        <v>0</v>
      </c>
      <c r="Q501" s="235">
        <v>0</v>
      </c>
      <c r="R501" s="235">
        <f>Q501*H501</f>
        <v>0</v>
      </c>
      <c r="S501" s="235">
        <v>0.01</v>
      </c>
      <c r="T501" s="236">
        <f>S501*H501</f>
        <v>5.6900000000000004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7" t="s">
        <v>134</v>
      </c>
      <c r="AT501" s="237" t="s">
        <v>129</v>
      </c>
      <c r="AU501" s="237" t="s">
        <v>85</v>
      </c>
      <c r="AY501" s="17" t="s">
        <v>127</v>
      </c>
      <c r="BE501" s="238">
        <f>IF(N501="základní",J501,0)</f>
        <v>0</v>
      </c>
      <c r="BF501" s="238">
        <f>IF(N501="snížená",J501,0)</f>
        <v>0</v>
      </c>
      <c r="BG501" s="238">
        <f>IF(N501="zákl. přenesená",J501,0)</f>
        <v>0</v>
      </c>
      <c r="BH501" s="238">
        <f>IF(N501="sníž. přenesená",J501,0)</f>
        <v>0</v>
      </c>
      <c r="BI501" s="238">
        <f>IF(N501="nulová",J501,0)</f>
        <v>0</v>
      </c>
      <c r="BJ501" s="17" t="s">
        <v>83</v>
      </c>
      <c r="BK501" s="238">
        <f>ROUND(I501*H501,2)</f>
        <v>0</v>
      </c>
      <c r="BL501" s="17" t="s">
        <v>134</v>
      </c>
      <c r="BM501" s="237" t="s">
        <v>780</v>
      </c>
    </row>
    <row r="502" s="13" customFormat="1">
      <c r="A502" s="13"/>
      <c r="B502" s="239"/>
      <c r="C502" s="240"/>
      <c r="D502" s="241" t="s">
        <v>136</v>
      </c>
      <c r="E502" s="242" t="s">
        <v>1</v>
      </c>
      <c r="F502" s="243" t="s">
        <v>530</v>
      </c>
      <c r="G502" s="240"/>
      <c r="H502" s="242" t="s">
        <v>1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136</v>
      </c>
      <c r="AU502" s="249" t="s">
        <v>85</v>
      </c>
      <c r="AV502" s="13" t="s">
        <v>83</v>
      </c>
      <c r="AW502" s="13" t="s">
        <v>32</v>
      </c>
      <c r="AX502" s="13" t="s">
        <v>76</v>
      </c>
      <c r="AY502" s="249" t="s">
        <v>127</v>
      </c>
    </row>
    <row r="503" s="14" customFormat="1">
      <c r="A503" s="14"/>
      <c r="B503" s="250"/>
      <c r="C503" s="251"/>
      <c r="D503" s="241" t="s">
        <v>136</v>
      </c>
      <c r="E503" s="252" t="s">
        <v>1</v>
      </c>
      <c r="F503" s="253" t="s">
        <v>178</v>
      </c>
      <c r="G503" s="251"/>
      <c r="H503" s="254">
        <v>569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0" t="s">
        <v>136</v>
      </c>
      <c r="AU503" s="260" t="s">
        <v>85</v>
      </c>
      <c r="AV503" s="14" t="s">
        <v>85</v>
      </c>
      <c r="AW503" s="14" t="s">
        <v>32</v>
      </c>
      <c r="AX503" s="14" t="s">
        <v>76</v>
      </c>
      <c r="AY503" s="260" t="s">
        <v>127</v>
      </c>
    </row>
    <row r="504" s="15" customFormat="1">
      <c r="A504" s="15"/>
      <c r="B504" s="261"/>
      <c r="C504" s="262"/>
      <c r="D504" s="241" t="s">
        <v>136</v>
      </c>
      <c r="E504" s="263" t="s">
        <v>1</v>
      </c>
      <c r="F504" s="264" t="s">
        <v>139</v>
      </c>
      <c r="G504" s="262"/>
      <c r="H504" s="265">
        <v>569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1" t="s">
        <v>136</v>
      </c>
      <c r="AU504" s="271" t="s">
        <v>85</v>
      </c>
      <c r="AV504" s="15" t="s">
        <v>134</v>
      </c>
      <c r="AW504" s="15" t="s">
        <v>32</v>
      </c>
      <c r="AX504" s="15" t="s">
        <v>83</v>
      </c>
      <c r="AY504" s="271" t="s">
        <v>127</v>
      </c>
    </row>
    <row r="505" s="2" customFormat="1" ht="16.5" customHeight="1">
      <c r="A505" s="38"/>
      <c r="B505" s="39"/>
      <c r="C505" s="226" t="s">
        <v>781</v>
      </c>
      <c r="D505" s="226" t="s">
        <v>129</v>
      </c>
      <c r="E505" s="227" t="s">
        <v>778</v>
      </c>
      <c r="F505" s="228" t="s">
        <v>779</v>
      </c>
      <c r="G505" s="229" t="s">
        <v>132</v>
      </c>
      <c r="H505" s="230">
        <v>15.375</v>
      </c>
      <c r="I505" s="231"/>
      <c r="J505" s="232">
        <f>ROUND(I505*H505,2)</f>
        <v>0</v>
      </c>
      <c r="K505" s="228" t="s">
        <v>133</v>
      </c>
      <c r="L505" s="44"/>
      <c r="M505" s="233" t="s">
        <v>1</v>
      </c>
      <c r="N505" s="234" t="s">
        <v>41</v>
      </c>
      <c r="O505" s="91"/>
      <c r="P505" s="235">
        <f>O505*H505</f>
        <v>0</v>
      </c>
      <c r="Q505" s="235">
        <v>0</v>
      </c>
      <c r="R505" s="235">
        <f>Q505*H505</f>
        <v>0</v>
      </c>
      <c r="S505" s="235">
        <v>0.01</v>
      </c>
      <c r="T505" s="236">
        <f>S505*H505</f>
        <v>0.15375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7" t="s">
        <v>134</v>
      </c>
      <c r="AT505" s="237" t="s">
        <v>129</v>
      </c>
      <c r="AU505" s="237" t="s">
        <v>85</v>
      </c>
      <c r="AY505" s="17" t="s">
        <v>127</v>
      </c>
      <c r="BE505" s="238">
        <f>IF(N505="základní",J505,0)</f>
        <v>0</v>
      </c>
      <c r="BF505" s="238">
        <f>IF(N505="snížená",J505,0)</f>
        <v>0</v>
      </c>
      <c r="BG505" s="238">
        <f>IF(N505="zákl. přenesená",J505,0)</f>
        <v>0</v>
      </c>
      <c r="BH505" s="238">
        <f>IF(N505="sníž. přenesená",J505,0)</f>
        <v>0</v>
      </c>
      <c r="BI505" s="238">
        <f>IF(N505="nulová",J505,0)</f>
        <v>0</v>
      </c>
      <c r="BJ505" s="17" t="s">
        <v>83</v>
      </c>
      <c r="BK505" s="238">
        <f>ROUND(I505*H505,2)</f>
        <v>0</v>
      </c>
      <c r="BL505" s="17" t="s">
        <v>134</v>
      </c>
      <c r="BM505" s="237" t="s">
        <v>782</v>
      </c>
    </row>
    <row r="506" s="13" customFormat="1">
      <c r="A506" s="13"/>
      <c r="B506" s="239"/>
      <c r="C506" s="240"/>
      <c r="D506" s="241" t="s">
        <v>136</v>
      </c>
      <c r="E506" s="242" t="s">
        <v>1</v>
      </c>
      <c r="F506" s="243" t="s">
        <v>783</v>
      </c>
      <c r="G506" s="240"/>
      <c r="H506" s="242" t="s">
        <v>1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136</v>
      </c>
      <c r="AU506" s="249" t="s">
        <v>85</v>
      </c>
      <c r="AV506" s="13" t="s">
        <v>83</v>
      </c>
      <c r="AW506" s="13" t="s">
        <v>32</v>
      </c>
      <c r="AX506" s="13" t="s">
        <v>76</v>
      </c>
      <c r="AY506" s="249" t="s">
        <v>127</v>
      </c>
    </row>
    <row r="507" s="14" customFormat="1">
      <c r="A507" s="14"/>
      <c r="B507" s="250"/>
      <c r="C507" s="251"/>
      <c r="D507" s="241" t="s">
        <v>136</v>
      </c>
      <c r="E507" s="252" t="s">
        <v>1</v>
      </c>
      <c r="F507" s="253" t="s">
        <v>784</v>
      </c>
      <c r="G507" s="251"/>
      <c r="H507" s="254">
        <v>15.375</v>
      </c>
      <c r="I507" s="255"/>
      <c r="J507" s="251"/>
      <c r="K507" s="251"/>
      <c r="L507" s="256"/>
      <c r="M507" s="257"/>
      <c r="N507" s="258"/>
      <c r="O507" s="258"/>
      <c r="P507" s="258"/>
      <c r="Q507" s="258"/>
      <c r="R507" s="258"/>
      <c r="S507" s="258"/>
      <c r="T507" s="25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0" t="s">
        <v>136</v>
      </c>
      <c r="AU507" s="260" t="s">
        <v>85</v>
      </c>
      <c r="AV507" s="14" t="s">
        <v>85</v>
      </c>
      <c r="AW507" s="14" t="s">
        <v>32</v>
      </c>
      <c r="AX507" s="14" t="s">
        <v>76</v>
      </c>
      <c r="AY507" s="260" t="s">
        <v>127</v>
      </c>
    </row>
    <row r="508" s="15" customFormat="1">
      <c r="A508" s="15"/>
      <c r="B508" s="261"/>
      <c r="C508" s="262"/>
      <c r="D508" s="241" t="s">
        <v>136</v>
      </c>
      <c r="E508" s="263" t="s">
        <v>1</v>
      </c>
      <c r="F508" s="264" t="s">
        <v>139</v>
      </c>
      <c r="G508" s="262"/>
      <c r="H508" s="265">
        <v>15.375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1" t="s">
        <v>136</v>
      </c>
      <c r="AU508" s="271" t="s">
        <v>85</v>
      </c>
      <c r="AV508" s="15" t="s">
        <v>134</v>
      </c>
      <c r="AW508" s="15" t="s">
        <v>32</v>
      </c>
      <c r="AX508" s="15" t="s">
        <v>83</v>
      </c>
      <c r="AY508" s="271" t="s">
        <v>127</v>
      </c>
    </row>
    <row r="509" s="12" customFormat="1" ht="22.8" customHeight="1">
      <c r="A509" s="12"/>
      <c r="B509" s="210"/>
      <c r="C509" s="211"/>
      <c r="D509" s="212" t="s">
        <v>75</v>
      </c>
      <c r="E509" s="224" t="s">
        <v>346</v>
      </c>
      <c r="F509" s="224" t="s">
        <v>347</v>
      </c>
      <c r="G509" s="211"/>
      <c r="H509" s="211"/>
      <c r="I509" s="214"/>
      <c r="J509" s="225">
        <f>BK509</f>
        <v>0</v>
      </c>
      <c r="K509" s="211"/>
      <c r="L509" s="216"/>
      <c r="M509" s="217"/>
      <c r="N509" s="218"/>
      <c r="O509" s="218"/>
      <c r="P509" s="219">
        <f>SUM(P510:P511)</f>
        <v>0</v>
      </c>
      <c r="Q509" s="218"/>
      <c r="R509" s="219">
        <f>SUM(R510:R511)</f>
        <v>0</v>
      </c>
      <c r="S509" s="218"/>
      <c r="T509" s="220">
        <f>SUM(T510:T511)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1" t="s">
        <v>83</v>
      </c>
      <c r="AT509" s="222" t="s">
        <v>75</v>
      </c>
      <c r="AU509" s="222" t="s">
        <v>83</v>
      </c>
      <c r="AY509" s="221" t="s">
        <v>127</v>
      </c>
      <c r="BK509" s="223">
        <f>SUM(BK510:BK511)</f>
        <v>0</v>
      </c>
    </row>
    <row r="510" s="2" customFormat="1" ht="16.5" customHeight="1">
      <c r="A510" s="38"/>
      <c r="B510" s="39"/>
      <c r="C510" s="226" t="s">
        <v>785</v>
      </c>
      <c r="D510" s="226" t="s">
        <v>129</v>
      </c>
      <c r="E510" s="227" t="s">
        <v>349</v>
      </c>
      <c r="F510" s="228" t="s">
        <v>350</v>
      </c>
      <c r="G510" s="229" t="s">
        <v>224</v>
      </c>
      <c r="H510" s="230">
        <v>163.458</v>
      </c>
      <c r="I510" s="231"/>
      <c r="J510" s="232">
        <f>ROUND(I510*H510,2)</f>
        <v>0</v>
      </c>
      <c r="K510" s="228" t="s">
        <v>133</v>
      </c>
      <c r="L510" s="44"/>
      <c r="M510" s="233" t="s">
        <v>1</v>
      </c>
      <c r="N510" s="234" t="s">
        <v>41</v>
      </c>
      <c r="O510" s="91"/>
      <c r="P510" s="235">
        <f>O510*H510</f>
        <v>0</v>
      </c>
      <c r="Q510" s="235">
        <v>0</v>
      </c>
      <c r="R510" s="235">
        <f>Q510*H510</f>
        <v>0</v>
      </c>
      <c r="S510" s="235">
        <v>0</v>
      </c>
      <c r="T510" s="23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7" t="s">
        <v>134</v>
      </c>
      <c r="AT510" s="237" t="s">
        <v>129</v>
      </c>
      <c r="AU510" s="237" t="s">
        <v>85</v>
      </c>
      <c r="AY510" s="17" t="s">
        <v>127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7" t="s">
        <v>83</v>
      </c>
      <c r="BK510" s="238">
        <f>ROUND(I510*H510,2)</f>
        <v>0</v>
      </c>
      <c r="BL510" s="17" t="s">
        <v>134</v>
      </c>
      <c r="BM510" s="237" t="s">
        <v>786</v>
      </c>
    </row>
    <row r="511" s="2" customFormat="1" ht="21.75" customHeight="1">
      <c r="A511" s="38"/>
      <c r="B511" s="39"/>
      <c r="C511" s="226" t="s">
        <v>787</v>
      </c>
      <c r="D511" s="226" t="s">
        <v>129</v>
      </c>
      <c r="E511" s="227" t="s">
        <v>353</v>
      </c>
      <c r="F511" s="228" t="s">
        <v>354</v>
      </c>
      <c r="G511" s="229" t="s">
        <v>224</v>
      </c>
      <c r="H511" s="230">
        <v>163.458</v>
      </c>
      <c r="I511" s="231"/>
      <c r="J511" s="232">
        <f>ROUND(I511*H511,2)</f>
        <v>0</v>
      </c>
      <c r="K511" s="228" t="s">
        <v>133</v>
      </c>
      <c r="L511" s="44"/>
      <c r="M511" s="233" t="s">
        <v>1</v>
      </c>
      <c r="N511" s="234" t="s">
        <v>41</v>
      </c>
      <c r="O511" s="91"/>
      <c r="P511" s="235">
        <f>O511*H511</f>
        <v>0</v>
      </c>
      <c r="Q511" s="235">
        <v>0</v>
      </c>
      <c r="R511" s="235">
        <f>Q511*H511</f>
        <v>0</v>
      </c>
      <c r="S511" s="235">
        <v>0</v>
      </c>
      <c r="T511" s="23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7" t="s">
        <v>134</v>
      </c>
      <c r="AT511" s="237" t="s">
        <v>129</v>
      </c>
      <c r="AU511" s="237" t="s">
        <v>85</v>
      </c>
      <c r="AY511" s="17" t="s">
        <v>127</v>
      </c>
      <c r="BE511" s="238">
        <f>IF(N511="základní",J511,0)</f>
        <v>0</v>
      </c>
      <c r="BF511" s="238">
        <f>IF(N511="snížená",J511,0)</f>
        <v>0</v>
      </c>
      <c r="BG511" s="238">
        <f>IF(N511="zákl. přenesená",J511,0)</f>
        <v>0</v>
      </c>
      <c r="BH511" s="238">
        <f>IF(N511="sníž. přenesená",J511,0)</f>
        <v>0</v>
      </c>
      <c r="BI511" s="238">
        <f>IF(N511="nulová",J511,0)</f>
        <v>0</v>
      </c>
      <c r="BJ511" s="17" t="s">
        <v>83</v>
      </c>
      <c r="BK511" s="238">
        <f>ROUND(I511*H511,2)</f>
        <v>0</v>
      </c>
      <c r="BL511" s="17" t="s">
        <v>134</v>
      </c>
      <c r="BM511" s="237" t="s">
        <v>788</v>
      </c>
    </row>
    <row r="512" s="12" customFormat="1" ht="25.92" customHeight="1">
      <c r="A512" s="12"/>
      <c r="B512" s="210"/>
      <c r="C512" s="211"/>
      <c r="D512" s="212" t="s">
        <v>75</v>
      </c>
      <c r="E512" s="213" t="s">
        <v>789</v>
      </c>
      <c r="F512" s="213" t="s">
        <v>790</v>
      </c>
      <c r="G512" s="211"/>
      <c r="H512" s="211"/>
      <c r="I512" s="214"/>
      <c r="J512" s="215">
        <f>BK512</f>
        <v>0</v>
      </c>
      <c r="K512" s="211"/>
      <c r="L512" s="216"/>
      <c r="M512" s="217"/>
      <c r="N512" s="218"/>
      <c r="O512" s="218"/>
      <c r="P512" s="219">
        <v>0</v>
      </c>
      <c r="Q512" s="218"/>
      <c r="R512" s="219">
        <v>0</v>
      </c>
      <c r="S512" s="218"/>
      <c r="T512" s="220"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21" t="s">
        <v>85</v>
      </c>
      <c r="AT512" s="222" t="s">
        <v>75</v>
      </c>
      <c r="AU512" s="222" t="s">
        <v>76</v>
      </c>
      <c r="AY512" s="221" t="s">
        <v>127</v>
      </c>
      <c r="BK512" s="223">
        <v>0</v>
      </c>
    </row>
    <row r="513" s="12" customFormat="1" ht="25.92" customHeight="1">
      <c r="A513" s="12"/>
      <c r="B513" s="210"/>
      <c r="C513" s="211"/>
      <c r="D513" s="212" t="s">
        <v>75</v>
      </c>
      <c r="E513" s="213" t="s">
        <v>429</v>
      </c>
      <c r="F513" s="213" t="s">
        <v>791</v>
      </c>
      <c r="G513" s="211"/>
      <c r="H513" s="211"/>
      <c r="I513" s="214"/>
      <c r="J513" s="215">
        <f>BK513</f>
        <v>0</v>
      </c>
      <c r="K513" s="211"/>
      <c r="L513" s="216"/>
      <c r="M513" s="217"/>
      <c r="N513" s="218"/>
      <c r="O513" s="218"/>
      <c r="P513" s="219">
        <f>P514</f>
        <v>0</v>
      </c>
      <c r="Q513" s="218"/>
      <c r="R513" s="219">
        <f>R514</f>
        <v>1.24</v>
      </c>
      <c r="S513" s="218"/>
      <c r="T513" s="220">
        <f>T514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21" t="s">
        <v>145</v>
      </c>
      <c r="AT513" s="222" t="s">
        <v>75</v>
      </c>
      <c r="AU513" s="222" t="s">
        <v>76</v>
      </c>
      <c r="AY513" s="221" t="s">
        <v>127</v>
      </c>
      <c r="BK513" s="223">
        <f>BK514</f>
        <v>0</v>
      </c>
    </row>
    <row r="514" s="12" customFormat="1" ht="22.8" customHeight="1">
      <c r="A514" s="12"/>
      <c r="B514" s="210"/>
      <c r="C514" s="211"/>
      <c r="D514" s="212" t="s">
        <v>75</v>
      </c>
      <c r="E514" s="224" t="s">
        <v>792</v>
      </c>
      <c r="F514" s="224" t="s">
        <v>793</v>
      </c>
      <c r="G514" s="211"/>
      <c r="H514" s="211"/>
      <c r="I514" s="214"/>
      <c r="J514" s="225">
        <f>BK514</f>
        <v>0</v>
      </c>
      <c r="K514" s="211"/>
      <c r="L514" s="216"/>
      <c r="M514" s="217"/>
      <c r="N514" s="218"/>
      <c r="O514" s="218"/>
      <c r="P514" s="219">
        <f>SUM(P515:P522)</f>
        <v>0</v>
      </c>
      <c r="Q514" s="218"/>
      <c r="R514" s="219">
        <f>SUM(R515:R522)</f>
        <v>1.24</v>
      </c>
      <c r="S514" s="218"/>
      <c r="T514" s="220">
        <f>SUM(T515:T522)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1" t="s">
        <v>145</v>
      </c>
      <c r="AT514" s="222" t="s">
        <v>75</v>
      </c>
      <c r="AU514" s="222" t="s">
        <v>83</v>
      </c>
      <c r="AY514" s="221" t="s">
        <v>127</v>
      </c>
      <c r="BK514" s="223">
        <f>SUM(BK515:BK522)</f>
        <v>0</v>
      </c>
    </row>
    <row r="515" s="2" customFormat="1" ht="16.5" customHeight="1">
      <c r="A515" s="38"/>
      <c r="B515" s="39"/>
      <c r="C515" s="226" t="s">
        <v>794</v>
      </c>
      <c r="D515" s="226" t="s">
        <v>129</v>
      </c>
      <c r="E515" s="227" t="s">
        <v>795</v>
      </c>
      <c r="F515" s="228" t="s">
        <v>796</v>
      </c>
      <c r="G515" s="229" t="s">
        <v>181</v>
      </c>
      <c r="H515" s="230">
        <v>40</v>
      </c>
      <c r="I515" s="231"/>
      <c r="J515" s="232">
        <f>ROUND(I515*H515,2)</f>
        <v>0</v>
      </c>
      <c r="K515" s="228" t="s">
        <v>133</v>
      </c>
      <c r="L515" s="44"/>
      <c r="M515" s="233" t="s">
        <v>1</v>
      </c>
      <c r="N515" s="234" t="s">
        <v>41</v>
      </c>
      <c r="O515" s="91"/>
      <c r="P515" s="235">
        <f>O515*H515</f>
        <v>0</v>
      </c>
      <c r="Q515" s="235">
        <v>0</v>
      </c>
      <c r="R515" s="235">
        <f>Q515*H515</f>
        <v>0</v>
      </c>
      <c r="S515" s="235">
        <v>0</v>
      </c>
      <c r="T515" s="23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7" t="s">
        <v>629</v>
      </c>
      <c r="AT515" s="237" t="s">
        <v>129</v>
      </c>
      <c r="AU515" s="237" t="s">
        <v>85</v>
      </c>
      <c r="AY515" s="17" t="s">
        <v>127</v>
      </c>
      <c r="BE515" s="238">
        <f>IF(N515="základní",J515,0)</f>
        <v>0</v>
      </c>
      <c r="BF515" s="238">
        <f>IF(N515="snížená",J515,0)</f>
        <v>0</v>
      </c>
      <c r="BG515" s="238">
        <f>IF(N515="zákl. přenesená",J515,0)</f>
        <v>0</v>
      </c>
      <c r="BH515" s="238">
        <f>IF(N515="sníž. přenesená",J515,0)</f>
        <v>0</v>
      </c>
      <c r="BI515" s="238">
        <f>IF(N515="nulová",J515,0)</f>
        <v>0</v>
      </c>
      <c r="BJ515" s="17" t="s">
        <v>83</v>
      </c>
      <c r="BK515" s="238">
        <f>ROUND(I515*H515,2)</f>
        <v>0</v>
      </c>
      <c r="BL515" s="17" t="s">
        <v>629</v>
      </c>
      <c r="BM515" s="237" t="s">
        <v>797</v>
      </c>
    </row>
    <row r="516" s="13" customFormat="1">
      <c r="A516" s="13"/>
      <c r="B516" s="239"/>
      <c r="C516" s="240"/>
      <c r="D516" s="241" t="s">
        <v>136</v>
      </c>
      <c r="E516" s="242" t="s">
        <v>1</v>
      </c>
      <c r="F516" s="243" t="s">
        <v>798</v>
      </c>
      <c r="G516" s="240"/>
      <c r="H516" s="242" t="s">
        <v>1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136</v>
      </c>
      <c r="AU516" s="249" t="s">
        <v>85</v>
      </c>
      <c r="AV516" s="13" t="s">
        <v>83</v>
      </c>
      <c r="AW516" s="13" t="s">
        <v>32</v>
      </c>
      <c r="AX516" s="13" t="s">
        <v>76</v>
      </c>
      <c r="AY516" s="249" t="s">
        <v>127</v>
      </c>
    </row>
    <row r="517" s="14" customFormat="1">
      <c r="A517" s="14"/>
      <c r="B517" s="250"/>
      <c r="C517" s="251"/>
      <c r="D517" s="241" t="s">
        <v>136</v>
      </c>
      <c r="E517" s="252" t="s">
        <v>1</v>
      </c>
      <c r="F517" s="253" t="s">
        <v>340</v>
      </c>
      <c r="G517" s="251"/>
      <c r="H517" s="254">
        <v>40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0" t="s">
        <v>136</v>
      </c>
      <c r="AU517" s="260" t="s">
        <v>85</v>
      </c>
      <c r="AV517" s="14" t="s">
        <v>85</v>
      </c>
      <c r="AW517" s="14" t="s">
        <v>32</v>
      </c>
      <c r="AX517" s="14" t="s">
        <v>76</v>
      </c>
      <c r="AY517" s="260" t="s">
        <v>127</v>
      </c>
    </row>
    <row r="518" s="15" customFormat="1">
      <c r="A518" s="15"/>
      <c r="B518" s="261"/>
      <c r="C518" s="262"/>
      <c r="D518" s="241" t="s">
        <v>136</v>
      </c>
      <c r="E518" s="263" t="s">
        <v>1</v>
      </c>
      <c r="F518" s="264" t="s">
        <v>139</v>
      </c>
      <c r="G518" s="262"/>
      <c r="H518" s="265">
        <v>40</v>
      </c>
      <c r="I518" s="266"/>
      <c r="J518" s="262"/>
      <c r="K518" s="262"/>
      <c r="L518" s="267"/>
      <c r="M518" s="268"/>
      <c r="N518" s="269"/>
      <c r="O518" s="269"/>
      <c r="P518" s="269"/>
      <c r="Q518" s="269"/>
      <c r="R518" s="269"/>
      <c r="S518" s="269"/>
      <c r="T518" s="27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1" t="s">
        <v>136</v>
      </c>
      <c r="AU518" s="271" t="s">
        <v>85</v>
      </c>
      <c r="AV518" s="15" t="s">
        <v>134</v>
      </c>
      <c r="AW518" s="15" t="s">
        <v>32</v>
      </c>
      <c r="AX518" s="15" t="s">
        <v>83</v>
      </c>
      <c r="AY518" s="271" t="s">
        <v>127</v>
      </c>
    </row>
    <row r="519" s="2" customFormat="1" ht="16.5" customHeight="1">
      <c r="A519" s="38"/>
      <c r="B519" s="39"/>
      <c r="C519" s="277" t="s">
        <v>799</v>
      </c>
      <c r="D519" s="277" t="s">
        <v>429</v>
      </c>
      <c r="E519" s="278" t="s">
        <v>800</v>
      </c>
      <c r="F519" s="279" t="s">
        <v>801</v>
      </c>
      <c r="G519" s="280" t="s">
        <v>181</v>
      </c>
      <c r="H519" s="281">
        <v>40</v>
      </c>
      <c r="I519" s="282"/>
      <c r="J519" s="283">
        <f>ROUND(I519*H519,2)</f>
        <v>0</v>
      </c>
      <c r="K519" s="279" t="s">
        <v>133</v>
      </c>
      <c r="L519" s="284"/>
      <c r="M519" s="285" t="s">
        <v>1</v>
      </c>
      <c r="N519" s="286" t="s">
        <v>41</v>
      </c>
      <c r="O519" s="91"/>
      <c r="P519" s="235">
        <f>O519*H519</f>
        <v>0</v>
      </c>
      <c r="Q519" s="235">
        <v>0.031</v>
      </c>
      <c r="R519" s="235">
        <f>Q519*H519</f>
        <v>1.24</v>
      </c>
      <c r="S519" s="235">
        <v>0</v>
      </c>
      <c r="T519" s="23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37" t="s">
        <v>802</v>
      </c>
      <c r="AT519" s="237" t="s">
        <v>429</v>
      </c>
      <c r="AU519" s="237" t="s">
        <v>85</v>
      </c>
      <c r="AY519" s="17" t="s">
        <v>127</v>
      </c>
      <c r="BE519" s="238">
        <f>IF(N519="základní",J519,0)</f>
        <v>0</v>
      </c>
      <c r="BF519" s="238">
        <f>IF(N519="snížená",J519,0)</f>
        <v>0</v>
      </c>
      <c r="BG519" s="238">
        <f>IF(N519="zákl. přenesená",J519,0)</f>
        <v>0</v>
      </c>
      <c r="BH519" s="238">
        <f>IF(N519="sníž. přenesená",J519,0)</f>
        <v>0</v>
      </c>
      <c r="BI519" s="238">
        <f>IF(N519="nulová",J519,0)</f>
        <v>0</v>
      </c>
      <c r="BJ519" s="17" t="s">
        <v>83</v>
      </c>
      <c r="BK519" s="238">
        <f>ROUND(I519*H519,2)</f>
        <v>0</v>
      </c>
      <c r="BL519" s="17" t="s">
        <v>802</v>
      </c>
      <c r="BM519" s="237" t="s">
        <v>803</v>
      </c>
    </row>
    <row r="520" s="13" customFormat="1">
      <c r="A520" s="13"/>
      <c r="B520" s="239"/>
      <c r="C520" s="240"/>
      <c r="D520" s="241" t="s">
        <v>136</v>
      </c>
      <c r="E520" s="242" t="s">
        <v>1</v>
      </c>
      <c r="F520" s="243" t="s">
        <v>798</v>
      </c>
      <c r="G520" s="240"/>
      <c r="H520" s="242" t="s">
        <v>1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136</v>
      </c>
      <c r="AU520" s="249" t="s">
        <v>85</v>
      </c>
      <c r="AV520" s="13" t="s">
        <v>83</v>
      </c>
      <c r="AW520" s="13" t="s">
        <v>32</v>
      </c>
      <c r="AX520" s="13" t="s">
        <v>76</v>
      </c>
      <c r="AY520" s="249" t="s">
        <v>127</v>
      </c>
    </row>
    <row r="521" s="14" customFormat="1">
      <c r="A521" s="14"/>
      <c r="B521" s="250"/>
      <c r="C521" s="251"/>
      <c r="D521" s="241" t="s">
        <v>136</v>
      </c>
      <c r="E521" s="252" t="s">
        <v>1</v>
      </c>
      <c r="F521" s="253" t="s">
        <v>340</v>
      </c>
      <c r="G521" s="251"/>
      <c r="H521" s="254">
        <v>40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136</v>
      </c>
      <c r="AU521" s="260" t="s">
        <v>85</v>
      </c>
      <c r="AV521" s="14" t="s">
        <v>85</v>
      </c>
      <c r="AW521" s="14" t="s">
        <v>32</v>
      </c>
      <c r="AX521" s="14" t="s">
        <v>76</v>
      </c>
      <c r="AY521" s="260" t="s">
        <v>127</v>
      </c>
    </row>
    <row r="522" s="15" customFormat="1">
      <c r="A522" s="15"/>
      <c r="B522" s="261"/>
      <c r="C522" s="262"/>
      <c r="D522" s="241" t="s">
        <v>136</v>
      </c>
      <c r="E522" s="263" t="s">
        <v>1</v>
      </c>
      <c r="F522" s="264" t="s">
        <v>139</v>
      </c>
      <c r="G522" s="262"/>
      <c r="H522" s="265">
        <v>40</v>
      </c>
      <c r="I522" s="266"/>
      <c r="J522" s="262"/>
      <c r="K522" s="262"/>
      <c r="L522" s="267"/>
      <c r="M522" s="287"/>
      <c r="N522" s="288"/>
      <c r="O522" s="288"/>
      <c r="P522" s="288"/>
      <c r="Q522" s="288"/>
      <c r="R522" s="288"/>
      <c r="S522" s="288"/>
      <c r="T522" s="289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1" t="s">
        <v>136</v>
      </c>
      <c r="AU522" s="271" t="s">
        <v>85</v>
      </c>
      <c r="AV522" s="15" t="s">
        <v>134</v>
      </c>
      <c r="AW522" s="15" t="s">
        <v>32</v>
      </c>
      <c r="AX522" s="15" t="s">
        <v>83</v>
      </c>
      <c r="AY522" s="271" t="s">
        <v>127</v>
      </c>
    </row>
    <row r="523" s="2" customFormat="1" ht="6.96" customHeight="1">
      <c r="A523" s="38"/>
      <c r="B523" s="66"/>
      <c r="C523" s="67"/>
      <c r="D523" s="67"/>
      <c r="E523" s="67"/>
      <c r="F523" s="67"/>
      <c r="G523" s="67"/>
      <c r="H523" s="67"/>
      <c r="I523" s="67"/>
      <c r="J523" s="67"/>
      <c r="K523" s="67"/>
      <c r="L523" s="44"/>
      <c r="M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</row>
  </sheetData>
  <sheetProtection sheet="1" autoFilter="0" formatColumns="0" formatRows="0" objects="1" scenarios="1" spinCount="100000" saltValue="NzdHFYGauLjUs/tccnTfr760lHWqUOh6RZ6bIs0QL2NZWto0kLffPics7cMF6pD334AloZ0L7CgSLO/11Wg7hw==" hashValue="GZGkWeSfSfhknXva9Oljql/zI4d0zi8kb9bJx/5kWA7tcRmQEe3Ilk2UMtcb1F7H9zwWwVZxPllHSvuvtIR7xg==" algorithmName="SHA-512" password="CC35"/>
  <autoFilter ref="C127:K5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Kostelec nad Orlicí, ul.Proškova, úprava parkovacích ploch před čp.1371-1373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804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17. 1. 2025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ROUND((SUM(BE122:BE149)),  2)</f>
        <v>0</v>
      </c>
      <c r="G33" s="38"/>
      <c r="H33" s="38"/>
      <c r="I33" s="164">
        <v>0.20999999999999999</v>
      </c>
      <c r="J33" s="163">
        <f>ROUND(((SUM(BE122:BE149))*I33),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ROUND((SUM(BF122:BF149)),  2)</f>
        <v>0</v>
      </c>
      <c r="G34" s="38"/>
      <c r="H34" s="38"/>
      <c r="I34" s="164">
        <v>0.12</v>
      </c>
      <c r="J34" s="163">
        <f>ROUND(((SUM(BF122:BF149))*I34),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ROUND((SUM(BG122:BG149)),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ROUND((SUM(BH122:BH149)),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ROUND((SUM(BI122:BI149)),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Kostelec nad Orlicí, ul.Proškova, úprava parkovacích ploch před čp.1371-1373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Kostelec nad Orlicí</v>
      </c>
      <c r="G89" s="40"/>
      <c r="H89" s="40"/>
      <c r="I89" s="32" t="s">
        <v>22</v>
      </c>
      <c r="J89" s="79" t="str">
        <f>IF(J12="","",J12)</f>
        <v>17. 1. 2025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805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806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807</v>
      </c>
      <c r="E99" s="196"/>
      <c r="F99" s="196"/>
      <c r="G99" s="196"/>
      <c r="H99" s="196"/>
      <c r="I99" s="196"/>
      <c r="J99" s="197">
        <f>J132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808</v>
      </c>
      <c r="E100" s="196"/>
      <c r="F100" s="196"/>
      <c r="G100" s="196"/>
      <c r="H100" s="196"/>
      <c r="I100" s="196"/>
      <c r="J100" s="197">
        <f>J141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809</v>
      </c>
      <c r="E101" s="196"/>
      <c r="F101" s="196"/>
      <c r="G101" s="196"/>
      <c r="H101" s="196"/>
      <c r="I101" s="196"/>
      <c r="J101" s="197">
        <f>J143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810</v>
      </c>
      <c r="E102" s="196"/>
      <c r="F102" s="196"/>
      <c r="G102" s="196"/>
      <c r="H102" s="196"/>
      <c r="I102" s="196"/>
      <c r="J102" s="197">
        <f>J148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Kostelec nad Orlicí, ul.Proškova, úprava parkovacích ploch před čp.1371-1373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Kostelec nad Orlicí</v>
      </c>
      <c r="G116" s="40"/>
      <c r="H116" s="40"/>
      <c r="I116" s="32" t="s">
        <v>22</v>
      </c>
      <c r="J116" s="79" t="str">
        <f>IF(J12="","",J12)</f>
        <v>17. 1. 2025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113</v>
      </c>
      <c r="D121" s="202" t="s">
        <v>61</v>
      </c>
      <c r="E121" s="202" t="s">
        <v>57</v>
      </c>
      <c r="F121" s="202" t="s">
        <v>58</v>
      </c>
      <c r="G121" s="202" t="s">
        <v>114</v>
      </c>
      <c r="H121" s="202" t="s">
        <v>115</v>
      </c>
      <c r="I121" s="202" t="s">
        <v>116</v>
      </c>
      <c r="J121" s="202" t="s">
        <v>104</v>
      </c>
      <c r="K121" s="203" t="s">
        <v>117</v>
      </c>
      <c r="L121" s="204"/>
      <c r="M121" s="100" t="s">
        <v>1</v>
      </c>
      <c r="N121" s="101" t="s">
        <v>40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811</v>
      </c>
      <c r="F123" s="213" t="s">
        <v>812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P124+P132+P141+P143+P148</f>
        <v>0</v>
      </c>
      <c r="Q123" s="218"/>
      <c r="R123" s="219">
        <f>R124+R132+R141+R143+R148</f>
        <v>0</v>
      </c>
      <c r="S123" s="218"/>
      <c r="T123" s="220">
        <f>T124+T132+T141+T143+T148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155</v>
      </c>
      <c r="AT123" s="222" t="s">
        <v>75</v>
      </c>
      <c r="AU123" s="222" t="s">
        <v>76</v>
      </c>
      <c r="AY123" s="221" t="s">
        <v>127</v>
      </c>
      <c r="BK123" s="223">
        <f>BK124+BK132+BK141+BK143+BK148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813</v>
      </c>
      <c r="F124" s="224" t="s">
        <v>814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SUM(P125:P131)</f>
        <v>0</v>
      </c>
      <c r="Q124" s="218"/>
      <c r="R124" s="219">
        <f>SUM(R125:R131)</f>
        <v>0</v>
      </c>
      <c r="S124" s="218"/>
      <c r="T124" s="220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155</v>
      </c>
      <c r="AT124" s="222" t="s">
        <v>75</v>
      </c>
      <c r="AU124" s="222" t="s">
        <v>83</v>
      </c>
      <c r="AY124" s="221" t="s">
        <v>127</v>
      </c>
      <c r="BK124" s="223">
        <f>SUM(BK125:BK131)</f>
        <v>0</v>
      </c>
    </row>
    <row r="125" s="2" customFormat="1" ht="16.5" customHeight="1">
      <c r="A125" s="38"/>
      <c r="B125" s="39"/>
      <c r="C125" s="226" t="s">
        <v>83</v>
      </c>
      <c r="D125" s="226" t="s">
        <v>129</v>
      </c>
      <c r="E125" s="227" t="s">
        <v>815</v>
      </c>
      <c r="F125" s="228" t="s">
        <v>816</v>
      </c>
      <c r="G125" s="229" t="s">
        <v>235</v>
      </c>
      <c r="H125" s="230">
        <v>1</v>
      </c>
      <c r="I125" s="231"/>
      <c r="J125" s="232">
        <f>ROUND(I125*H125,2)</f>
        <v>0</v>
      </c>
      <c r="K125" s="228" t="s">
        <v>133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817</v>
      </c>
      <c r="AT125" s="237" t="s">
        <v>129</v>
      </c>
      <c r="AU125" s="237" t="s">
        <v>85</v>
      </c>
      <c r="AY125" s="17" t="s">
        <v>127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817</v>
      </c>
      <c r="BM125" s="237" t="s">
        <v>818</v>
      </c>
    </row>
    <row r="126" s="2" customFormat="1" ht="16.5" customHeight="1">
      <c r="A126" s="38"/>
      <c r="B126" s="39"/>
      <c r="C126" s="226" t="s">
        <v>85</v>
      </c>
      <c r="D126" s="226" t="s">
        <v>129</v>
      </c>
      <c r="E126" s="227" t="s">
        <v>819</v>
      </c>
      <c r="F126" s="228" t="s">
        <v>820</v>
      </c>
      <c r="G126" s="229" t="s">
        <v>235</v>
      </c>
      <c r="H126" s="230">
        <v>1</v>
      </c>
      <c r="I126" s="231"/>
      <c r="J126" s="232">
        <f>ROUND(I126*H126,2)</f>
        <v>0</v>
      </c>
      <c r="K126" s="228" t="s">
        <v>133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817</v>
      </c>
      <c r="AT126" s="237" t="s">
        <v>129</v>
      </c>
      <c r="AU126" s="237" t="s">
        <v>85</v>
      </c>
      <c r="AY126" s="17" t="s">
        <v>127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817</v>
      </c>
      <c r="BM126" s="237" t="s">
        <v>821</v>
      </c>
    </row>
    <row r="127" s="13" customFormat="1">
      <c r="A127" s="13"/>
      <c r="B127" s="239"/>
      <c r="C127" s="240"/>
      <c r="D127" s="241" t="s">
        <v>136</v>
      </c>
      <c r="E127" s="242" t="s">
        <v>1</v>
      </c>
      <c r="F127" s="243" t="s">
        <v>822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136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127</v>
      </c>
    </row>
    <row r="128" s="14" customFormat="1">
      <c r="A128" s="14"/>
      <c r="B128" s="250"/>
      <c r="C128" s="251"/>
      <c r="D128" s="241" t="s">
        <v>136</v>
      </c>
      <c r="E128" s="252" t="s">
        <v>1</v>
      </c>
      <c r="F128" s="253" t="s">
        <v>83</v>
      </c>
      <c r="G128" s="251"/>
      <c r="H128" s="254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136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127</v>
      </c>
    </row>
    <row r="129" s="15" customFormat="1">
      <c r="A129" s="15"/>
      <c r="B129" s="261"/>
      <c r="C129" s="262"/>
      <c r="D129" s="241" t="s">
        <v>136</v>
      </c>
      <c r="E129" s="263" t="s">
        <v>1</v>
      </c>
      <c r="F129" s="264" t="s">
        <v>139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136</v>
      </c>
      <c r="AU129" s="271" t="s">
        <v>85</v>
      </c>
      <c r="AV129" s="15" t="s">
        <v>134</v>
      </c>
      <c r="AW129" s="15" t="s">
        <v>32</v>
      </c>
      <c r="AX129" s="15" t="s">
        <v>83</v>
      </c>
      <c r="AY129" s="271" t="s">
        <v>127</v>
      </c>
    </row>
    <row r="130" s="2" customFormat="1" ht="16.5" customHeight="1">
      <c r="A130" s="38"/>
      <c r="B130" s="39"/>
      <c r="C130" s="226" t="s">
        <v>145</v>
      </c>
      <c r="D130" s="226" t="s">
        <v>129</v>
      </c>
      <c r="E130" s="227" t="s">
        <v>823</v>
      </c>
      <c r="F130" s="228" t="s">
        <v>824</v>
      </c>
      <c r="G130" s="229" t="s">
        <v>235</v>
      </c>
      <c r="H130" s="230">
        <v>1</v>
      </c>
      <c r="I130" s="231"/>
      <c r="J130" s="232">
        <f>ROUND(I130*H130,2)</f>
        <v>0</v>
      </c>
      <c r="K130" s="228" t="s">
        <v>133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817</v>
      </c>
      <c r="AT130" s="237" t="s">
        <v>129</v>
      </c>
      <c r="AU130" s="237" t="s">
        <v>85</v>
      </c>
      <c r="AY130" s="17" t="s">
        <v>127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817</v>
      </c>
      <c r="BM130" s="237" t="s">
        <v>825</v>
      </c>
    </row>
    <row r="131" s="2" customFormat="1" ht="16.5" customHeight="1">
      <c r="A131" s="38"/>
      <c r="B131" s="39"/>
      <c r="C131" s="226" t="s">
        <v>134</v>
      </c>
      <c r="D131" s="226" t="s">
        <v>129</v>
      </c>
      <c r="E131" s="227" t="s">
        <v>826</v>
      </c>
      <c r="F131" s="228" t="s">
        <v>827</v>
      </c>
      <c r="G131" s="229" t="s">
        <v>235</v>
      </c>
      <c r="H131" s="230">
        <v>1</v>
      </c>
      <c r="I131" s="231"/>
      <c r="J131" s="232">
        <f>ROUND(I131*H131,2)</f>
        <v>0</v>
      </c>
      <c r="K131" s="228" t="s">
        <v>133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817</v>
      </c>
      <c r="AT131" s="237" t="s">
        <v>129</v>
      </c>
      <c r="AU131" s="237" t="s">
        <v>85</v>
      </c>
      <c r="AY131" s="17" t="s">
        <v>127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817</v>
      </c>
      <c r="BM131" s="237" t="s">
        <v>828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829</v>
      </c>
      <c r="F132" s="224" t="s">
        <v>830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SUM(P133:P140)</f>
        <v>0</v>
      </c>
      <c r="Q132" s="218"/>
      <c r="R132" s="219">
        <f>SUM(R133:R140)</f>
        <v>0</v>
      </c>
      <c r="S132" s="218"/>
      <c r="T132" s="22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155</v>
      </c>
      <c r="AT132" s="222" t="s">
        <v>75</v>
      </c>
      <c r="AU132" s="222" t="s">
        <v>83</v>
      </c>
      <c r="AY132" s="221" t="s">
        <v>127</v>
      </c>
      <c r="BK132" s="223">
        <f>SUM(BK133:BK140)</f>
        <v>0</v>
      </c>
    </row>
    <row r="133" s="2" customFormat="1" ht="16.5" customHeight="1">
      <c r="A133" s="38"/>
      <c r="B133" s="39"/>
      <c r="C133" s="226" t="s">
        <v>155</v>
      </c>
      <c r="D133" s="226" t="s">
        <v>129</v>
      </c>
      <c r="E133" s="227" t="s">
        <v>831</v>
      </c>
      <c r="F133" s="228" t="s">
        <v>830</v>
      </c>
      <c r="G133" s="229" t="s">
        <v>235</v>
      </c>
      <c r="H133" s="230">
        <v>1</v>
      </c>
      <c r="I133" s="231"/>
      <c r="J133" s="232">
        <f>ROUND(I133*H133,2)</f>
        <v>0</v>
      </c>
      <c r="K133" s="228" t="s">
        <v>133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817</v>
      </c>
      <c r="AT133" s="237" t="s">
        <v>129</v>
      </c>
      <c r="AU133" s="237" t="s">
        <v>85</v>
      </c>
      <c r="AY133" s="17" t="s">
        <v>127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817</v>
      </c>
      <c r="BM133" s="237" t="s">
        <v>832</v>
      </c>
    </row>
    <row r="134" s="13" customFormat="1">
      <c r="A134" s="13"/>
      <c r="B134" s="239"/>
      <c r="C134" s="240"/>
      <c r="D134" s="241" t="s">
        <v>136</v>
      </c>
      <c r="E134" s="242" t="s">
        <v>1</v>
      </c>
      <c r="F134" s="243" t="s">
        <v>833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85</v>
      </c>
      <c r="AV134" s="13" t="s">
        <v>83</v>
      </c>
      <c r="AW134" s="13" t="s">
        <v>32</v>
      </c>
      <c r="AX134" s="13" t="s">
        <v>76</v>
      </c>
      <c r="AY134" s="249" t="s">
        <v>127</v>
      </c>
    </row>
    <row r="135" s="14" customFormat="1">
      <c r="A135" s="14"/>
      <c r="B135" s="250"/>
      <c r="C135" s="251"/>
      <c r="D135" s="241" t="s">
        <v>136</v>
      </c>
      <c r="E135" s="252" t="s">
        <v>1</v>
      </c>
      <c r="F135" s="253" t="s">
        <v>83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136</v>
      </c>
      <c r="AU135" s="260" t="s">
        <v>85</v>
      </c>
      <c r="AV135" s="14" t="s">
        <v>85</v>
      </c>
      <c r="AW135" s="14" t="s">
        <v>32</v>
      </c>
      <c r="AX135" s="14" t="s">
        <v>76</v>
      </c>
      <c r="AY135" s="260" t="s">
        <v>127</v>
      </c>
    </row>
    <row r="136" s="15" customFormat="1">
      <c r="A136" s="15"/>
      <c r="B136" s="261"/>
      <c r="C136" s="262"/>
      <c r="D136" s="241" t="s">
        <v>136</v>
      </c>
      <c r="E136" s="263" t="s">
        <v>1</v>
      </c>
      <c r="F136" s="264" t="s">
        <v>139</v>
      </c>
      <c r="G136" s="262"/>
      <c r="H136" s="265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136</v>
      </c>
      <c r="AU136" s="271" t="s">
        <v>85</v>
      </c>
      <c r="AV136" s="15" t="s">
        <v>134</v>
      </c>
      <c r="AW136" s="15" t="s">
        <v>32</v>
      </c>
      <c r="AX136" s="15" t="s">
        <v>83</v>
      </c>
      <c r="AY136" s="271" t="s">
        <v>127</v>
      </c>
    </row>
    <row r="137" s="2" customFormat="1" ht="16.5" customHeight="1">
      <c r="A137" s="38"/>
      <c r="B137" s="39"/>
      <c r="C137" s="226" t="s">
        <v>159</v>
      </c>
      <c r="D137" s="226" t="s">
        <v>129</v>
      </c>
      <c r="E137" s="227" t="s">
        <v>834</v>
      </c>
      <c r="F137" s="228" t="s">
        <v>835</v>
      </c>
      <c r="G137" s="229" t="s">
        <v>235</v>
      </c>
      <c r="H137" s="230">
        <v>1</v>
      </c>
      <c r="I137" s="231"/>
      <c r="J137" s="232">
        <f>ROUND(I137*H137,2)</f>
        <v>0</v>
      </c>
      <c r="K137" s="228" t="s">
        <v>133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817</v>
      </c>
      <c r="AT137" s="237" t="s">
        <v>129</v>
      </c>
      <c r="AU137" s="237" t="s">
        <v>85</v>
      </c>
      <c r="AY137" s="17" t="s">
        <v>127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817</v>
      </c>
      <c r="BM137" s="237" t="s">
        <v>836</v>
      </c>
    </row>
    <row r="138" s="13" customFormat="1">
      <c r="A138" s="13"/>
      <c r="B138" s="239"/>
      <c r="C138" s="240"/>
      <c r="D138" s="241" t="s">
        <v>136</v>
      </c>
      <c r="E138" s="242" t="s">
        <v>1</v>
      </c>
      <c r="F138" s="243" t="s">
        <v>837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85</v>
      </c>
      <c r="AV138" s="13" t="s">
        <v>83</v>
      </c>
      <c r="AW138" s="13" t="s">
        <v>32</v>
      </c>
      <c r="AX138" s="13" t="s">
        <v>76</v>
      </c>
      <c r="AY138" s="249" t="s">
        <v>127</v>
      </c>
    </row>
    <row r="139" s="14" customFormat="1">
      <c r="A139" s="14"/>
      <c r="B139" s="250"/>
      <c r="C139" s="251"/>
      <c r="D139" s="241" t="s">
        <v>136</v>
      </c>
      <c r="E139" s="252" t="s">
        <v>1</v>
      </c>
      <c r="F139" s="253" t="s">
        <v>83</v>
      </c>
      <c r="G139" s="251"/>
      <c r="H139" s="254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136</v>
      </c>
      <c r="AU139" s="260" t="s">
        <v>85</v>
      </c>
      <c r="AV139" s="14" t="s">
        <v>85</v>
      </c>
      <c r="AW139" s="14" t="s">
        <v>32</v>
      </c>
      <c r="AX139" s="14" t="s">
        <v>76</v>
      </c>
      <c r="AY139" s="260" t="s">
        <v>127</v>
      </c>
    </row>
    <row r="140" s="15" customFormat="1">
      <c r="A140" s="15"/>
      <c r="B140" s="261"/>
      <c r="C140" s="262"/>
      <c r="D140" s="241" t="s">
        <v>136</v>
      </c>
      <c r="E140" s="263" t="s">
        <v>1</v>
      </c>
      <c r="F140" s="264" t="s">
        <v>139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136</v>
      </c>
      <c r="AU140" s="271" t="s">
        <v>85</v>
      </c>
      <c r="AV140" s="15" t="s">
        <v>134</v>
      </c>
      <c r="AW140" s="15" t="s">
        <v>32</v>
      </c>
      <c r="AX140" s="15" t="s">
        <v>83</v>
      </c>
      <c r="AY140" s="271" t="s">
        <v>127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838</v>
      </c>
      <c r="F141" s="224" t="s">
        <v>839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155</v>
      </c>
      <c r="AT141" s="222" t="s">
        <v>75</v>
      </c>
      <c r="AU141" s="222" t="s">
        <v>83</v>
      </c>
      <c r="AY141" s="221" t="s">
        <v>127</v>
      </c>
      <c r="BK141" s="223">
        <f>BK142</f>
        <v>0</v>
      </c>
    </row>
    <row r="142" s="2" customFormat="1" ht="16.5" customHeight="1">
      <c r="A142" s="38"/>
      <c r="B142" s="39"/>
      <c r="C142" s="226" t="s">
        <v>164</v>
      </c>
      <c r="D142" s="226" t="s">
        <v>129</v>
      </c>
      <c r="E142" s="227" t="s">
        <v>840</v>
      </c>
      <c r="F142" s="228" t="s">
        <v>841</v>
      </c>
      <c r="G142" s="229" t="s">
        <v>235</v>
      </c>
      <c r="H142" s="230">
        <v>3</v>
      </c>
      <c r="I142" s="231"/>
      <c r="J142" s="232">
        <f>ROUND(I142*H142,2)</f>
        <v>0</v>
      </c>
      <c r="K142" s="228" t="s">
        <v>133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817</v>
      </c>
      <c r="AT142" s="237" t="s">
        <v>129</v>
      </c>
      <c r="AU142" s="237" t="s">
        <v>85</v>
      </c>
      <c r="AY142" s="17" t="s">
        <v>127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817</v>
      </c>
      <c r="BM142" s="237" t="s">
        <v>842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843</v>
      </c>
      <c r="F143" s="224" t="s">
        <v>844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SUM(P144:P147)</f>
        <v>0</v>
      </c>
      <c r="Q143" s="218"/>
      <c r="R143" s="219">
        <f>SUM(R144:R147)</f>
        <v>0</v>
      </c>
      <c r="S143" s="218"/>
      <c r="T143" s="220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155</v>
      </c>
      <c r="AT143" s="222" t="s">
        <v>75</v>
      </c>
      <c r="AU143" s="222" t="s">
        <v>83</v>
      </c>
      <c r="AY143" s="221" t="s">
        <v>127</v>
      </c>
      <c r="BK143" s="223">
        <f>SUM(BK144:BK147)</f>
        <v>0</v>
      </c>
    </row>
    <row r="144" s="2" customFormat="1" ht="16.5" customHeight="1">
      <c r="A144" s="38"/>
      <c r="B144" s="39"/>
      <c r="C144" s="226" t="s">
        <v>169</v>
      </c>
      <c r="D144" s="226" t="s">
        <v>129</v>
      </c>
      <c r="E144" s="227" t="s">
        <v>845</v>
      </c>
      <c r="F144" s="228" t="s">
        <v>846</v>
      </c>
      <c r="G144" s="229" t="s">
        <v>235</v>
      </c>
      <c r="H144" s="230">
        <v>1</v>
      </c>
      <c r="I144" s="231"/>
      <c r="J144" s="232">
        <f>ROUND(I144*H144,2)</f>
        <v>0</v>
      </c>
      <c r="K144" s="228" t="s">
        <v>133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817</v>
      </c>
      <c r="AT144" s="237" t="s">
        <v>129</v>
      </c>
      <c r="AU144" s="237" t="s">
        <v>85</v>
      </c>
      <c r="AY144" s="17" t="s">
        <v>127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817</v>
      </c>
      <c r="BM144" s="237" t="s">
        <v>847</v>
      </c>
    </row>
    <row r="145" s="13" customFormat="1">
      <c r="A145" s="13"/>
      <c r="B145" s="239"/>
      <c r="C145" s="240"/>
      <c r="D145" s="241" t="s">
        <v>136</v>
      </c>
      <c r="E145" s="242" t="s">
        <v>1</v>
      </c>
      <c r="F145" s="243" t="s">
        <v>848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136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127</v>
      </c>
    </row>
    <row r="146" s="14" customFormat="1">
      <c r="A146" s="14"/>
      <c r="B146" s="250"/>
      <c r="C146" s="251"/>
      <c r="D146" s="241" t="s">
        <v>136</v>
      </c>
      <c r="E146" s="252" t="s">
        <v>1</v>
      </c>
      <c r="F146" s="253" t="s">
        <v>83</v>
      </c>
      <c r="G146" s="251"/>
      <c r="H146" s="254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136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127</v>
      </c>
    </row>
    <row r="147" s="15" customFormat="1">
      <c r="A147" s="15"/>
      <c r="B147" s="261"/>
      <c r="C147" s="262"/>
      <c r="D147" s="241" t="s">
        <v>136</v>
      </c>
      <c r="E147" s="263" t="s">
        <v>1</v>
      </c>
      <c r="F147" s="264" t="s">
        <v>139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136</v>
      </c>
      <c r="AU147" s="271" t="s">
        <v>85</v>
      </c>
      <c r="AV147" s="15" t="s">
        <v>134</v>
      </c>
      <c r="AW147" s="15" t="s">
        <v>32</v>
      </c>
      <c r="AX147" s="15" t="s">
        <v>83</v>
      </c>
      <c r="AY147" s="271" t="s">
        <v>127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849</v>
      </c>
      <c r="F148" s="224" t="s">
        <v>850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P149</f>
        <v>0</v>
      </c>
      <c r="Q148" s="218"/>
      <c r="R148" s="219">
        <f>R149</f>
        <v>0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155</v>
      </c>
      <c r="AT148" s="222" t="s">
        <v>75</v>
      </c>
      <c r="AU148" s="222" t="s">
        <v>83</v>
      </c>
      <c r="AY148" s="221" t="s">
        <v>127</v>
      </c>
      <c r="BK148" s="223">
        <f>BK149</f>
        <v>0</v>
      </c>
    </row>
    <row r="149" s="2" customFormat="1" ht="16.5" customHeight="1">
      <c r="A149" s="38"/>
      <c r="B149" s="39"/>
      <c r="C149" s="226" t="s">
        <v>173</v>
      </c>
      <c r="D149" s="226" t="s">
        <v>129</v>
      </c>
      <c r="E149" s="227" t="s">
        <v>851</v>
      </c>
      <c r="F149" s="228" t="s">
        <v>852</v>
      </c>
      <c r="G149" s="229" t="s">
        <v>235</v>
      </c>
      <c r="H149" s="230">
        <v>1</v>
      </c>
      <c r="I149" s="231"/>
      <c r="J149" s="232">
        <f>ROUND(I149*H149,2)</f>
        <v>0</v>
      </c>
      <c r="K149" s="228" t="s">
        <v>133</v>
      </c>
      <c r="L149" s="44"/>
      <c r="M149" s="272" t="s">
        <v>1</v>
      </c>
      <c r="N149" s="273" t="s">
        <v>41</v>
      </c>
      <c r="O149" s="274"/>
      <c r="P149" s="275">
        <f>O149*H149</f>
        <v>0</v>
      </c>
      <c r="Q149" s="275">
        <v>0</v>
      </c>
      <c r="R149" s="275">
        <f>Q149*H149</f>
        <v>0</v>
      </c>
      <c r="S149" s="275">
        <v>0</v>
      </c>
      <c r="T149" s="27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817</v>
      </c>
      <c r="AT149" s="237" t="s">
        <v>129</v>
      </c>
      <c r="AU149" s="237" t="s">
        <v>85</v>
      </c>
      <c r="AY149" s="17" t="s">
        <v>127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817</v>
      </c>
      <c r="BM149" s="237" t="s">
        <v>853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aAu/DPAngLWui5VoHAYVy9SDXyirw8aPjLLOTUbXmOxzdfpGpoTEVnkKsKlOuXB6LZuSHypejNMxsxLS7VFAXA==" hashValue="I/dNdvoB/LyEzTTqTPi9cQJzu/aqFNiV9kO6i5ndgar0HIZTYFmKTcng2q8tVfscVzd6q03to4PYS1yVRhnQ8w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2025-02-06T14:44:00Z</dcterms:created>
  <dcterms:modified xsi:type="dcterms:W3CDTF">2025-02-06T14:44:06Z</dcterms:modified>
</cp:coreProperties>
</file>