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Výměna dveř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Výměna dveří'!$C$91:$K$204</definedName>
    <definedName name="_xlnm.Print_Area" localSheetId="1">'SO 01 - Výměna dveří'!$C$4:$J$39,'SO 01 - Výměna dveří'!$C$45:$J$73,'SO 01 - Výměna dveří'!$C$79:$T$204</definedName>
    <definedName name="_xlnm.Print_Titles" localSheetId="1">'SO 01 - Výměna dveří'!$91:$91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5"/>
  <c r="BH195"/>
  <c r="BG195"/>
  <c r="BF195"/>
  <c r="T195"/>
  <c r="T194"/>
  <c r="T193"/>
  <c r="R195"/>
  <c r="R194"/>
  <c r="P195"/>
  <c r="P194"/>
  <c r="P193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55"/>
  <c r="J23"/>
  <c r="J21"/>
  <c r="E21"/>
  <c r="J88"/>
  <c r="J20"/>
  <c r="J18"/>
  <c r="E18"/>
  <c r="F55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BK176"/>
  <c r="J133"/>
  <c r="BK202"/>
  <c r="J182"/>
  <c r="J188"/>
  <c r="J185"/>
  <c r="J102"/>
  <c r="J163"/>
  <c r="BK169"/>
  <c r="BK117"/>
  <c r="BK161"/>
  <c r="BK195"/>
  <c r="J171"/>
  <c r="J202"/>
  <c r="BK158"/>
  <c r="J191"/>
  <c r="J122"/>
  <c r="BK112"/>
  <c r="J95"/>
  <c r="BK107"/>
  <c r="BK165"/>
  <c r="BK122"/>
  <c r="J165"/>
  <c r="BK153"/>
  <c r="BK135"/>
  <c r="J153"/>
  <c r="BK95"/>
  <c r="J198"/>
  <c i="1" r="AS54"/>
  <c i="2" r="J174"/>
  <c r="J158"/>
  <c r="BK185"/>
  <c r="BK138"/>
  <c r="BK182"/>
  <c r="BK187"/>
  <c r="J135"/>
  <c r="BK98"/>
  <c r="J176"/>
  <c r="BK146"/>
  <c r="J138"/>
  <c r="BK143"/>
  <c r="BK163"/>
  <c r="BK102"/>
  <c r="J150"/>
  <c r="BK125"/>
  <c r="J143"/>
  <c r="J167"/>
  <c r="BK133"/>
  <c r="J146"/>
  <c r="J98"/>
  <c r="J169"/>
  <c r="J112"/>
  <c r="BK174"/>
  <c r="BK191"/>
  <c r="BK198"/>
  <c r="J107"/>
  <c r="J195"/>
  <c r="BK167"/>
  <c r="J161"/>
  <c r="J140"/>
  <c r="J125"/>
  <c r="BK171"/>
  <c r="J187"/>
  <c r="BK188"/>
  <c r="BK140"/>
  <c r="BK150"/>
  <c r="J117"/>
  <c l="1" r="R193"/>
  <c r="P121"/>
  <c r="P132"/>
  <c r="T149"/>
  <c r="BK94"/>
  <c r="J94"/>
  <c r="J61"/>
  <c r="BK121"/>
  <c r="J121"/>
  <c r="J62"/>
  <c r="T121"/>
  <c r="P149"/>
  <c r="T184"/>
  <c r="P94"/>
  <c r="R121"/>
  <c r="T132"/>
  <c r="R149"/>
  <c r="P184"/>
  <c r="T94"/>
  <c r="T93"/>
  <c r="R132"/>
  <c r="BK149"/>
  <c r="J149"/>
  <c r="J66"/>
  <c r="R184"/>
  <c r="R94"/>
  <c r="R93"/>
  <c r="BK132"/>
  <c r="J132"/>
  <c r="J63"/>
  <c r="BK184"/>
  <c r="J184"/>
  <c r="J67"/>
  <c r="BK197"/>
  <c r="J197"/>
  <c r="J71"/>
  <c r="BK201"/>
  <c r="J201"/>
  <c r="J72"/>
  <c r="BK194"/>
  <c r="J194"/>
  <c r="J70"/>
  <c r="BK145"/>
  <c r="J145"/>
  <c r="J64"/>
  <c r="BK190"/>
  <c r="J190"/>
  <c r="J68"/>
  <c r="J54"/>
  <c r="F88"/>
  <c r="BE95"/>
  <c r="BE122"/>
  <c r="J89"/>
  <c r="BE107"/>
  <c r="BE117"/>
  <c r="BE125"/>
  <c r="BE135"/>
  <c r="BE163"/>
  <c r="E82"/>
  <c r="F89"/>
  <c r="BE98"/>
  <c r="BE112"/>
  <c r="BE138"/>
  <c r="BE146"/>
  <c r="BE150"/>
  <c r="BE182"/>
  <c r="BE188"/>
  <c r="BE191"/>
  <c r="BE195"/>
  <c r="BE198"/>
  <c r="BE202"/>
  <c r="J86"/>
  <c r="BE102"/>
  <c r="BE133"/>
  <c r="BE158"/>
  <c r="BE167"/>
  <c r="BE171"/>
  <c r="BE174"/>
  <c r="BE176"/>
  <c r="BE143"/>
  <c r="BE153"/>
  <c r="BE161"/>
  <c r="BE169"/>
  <c r="BE185"/>
  <c r="BE187"/>
  <c r="BE140"/>
  <c r="BE165"/>
  <c r="F37"/>
  <c i="1" r="BD55"/>
  <c r="BD54"/>
  <c r="W33"/>
  <c i="2" r="F35"/>
  <c i="1" r="BB55"/>
  <c r="BB54"/>
  <c r="W31"/>
  <c i="2" r="F36"/>
  <c i="1" r="BC55"/>
  <c r="BC54"/>
  <c r="W32"/>
  <c i="2" r="F34"/>
  <c i="1" r="BA55"/>
  <c r="BA54"/>
  <c r="W30"/>
  <c i="2" r="J34"/>
  <c i="1" r="AW55"/>
  <c i="2" l="1" r="P148"/>
  <c r="P93"/>
  <c r="P92"/>
  <c i="1" r="AU55"/>
  <c i="2" r="T148"/>
  <c r="T92"/>
  <c r="R148"/>
  <c r="R92"/>
  <c r="BK93"/>
  <c r="BK193"/>
  <c r="J193"/>
  <c r="J69"/>
  <c r="BK148"/>
  <c r="J148"/>
  <c r="J65"/>
  <c i="1" r="AY54"/>
  <c r="AX54"/>
  <c r="AW54"/>
  <c r="AK30"/>
  <c i="2" r="J33"/>
  <c i="1" r="AV55"/>
  <c r="AT55"/>
  <c r="AU54"/>
  <c i="2" r="F33"/>
  <c i="1" r="AZ55"/>
  <c r="AZ54"/>
  <c r="W29"/>
  <c i="2" l="1" r="BK92"/>
  <c r="J92"/>
  <c r="J59"/>
  <c r="J93"/>
  <c r="J60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<sst xmlns="http://schemas.openxmlformats.org/spreadsheetml/2006/main">
  <si>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</si>
  <si>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</si>
  <si>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</si>
  <si>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</si>
  <si>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</si>
  <si>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{5adbd3e5-40f9-48b0-8843-177812ec5df9}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</si>
  <si>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</si>
  <si>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</si>
  <si>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</si>
  <si>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</si>
  <si>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</si>
  <si>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</si>
  <si>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</si>
  <si>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</si>
  <si>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54/2024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</si>
  <si>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</si>
  <si>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</si>
  <si>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Kostelec nad Orlicí - ZŠ Komenského - výměna vnitřních dveří</t>
  </si>
  <si>
    <t>KSO:</t>
  </si>
  <si>
    <t/>
  </si>
  <si>
    <t>CC-CZ:</t>
  </si>
  <si>
    <t>Místo:</t>
  </si>
  <si>
    <t xml:space="preserve">ul. Komenského </t>
  </si>
  <si>
    <t>Datum:</t>
  </si>
  <si>
    <t>13. 6. 2024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</si>
  <si>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</si>
  <si>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</si>
  <si>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</si>
  <si>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</si>
  <si>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</si>
  <si>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</si>
  <si>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</si>
  <si>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</si>
  <si>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</si>
  <si>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</si>
  <si>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</si>
  <si>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</si>
  <si>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</si>
  <si>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</si>
  <si>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</si>
  <si>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</si>
  <si>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</si>
  <si>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</si>
  <si>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</si>
  <si>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</si>
  <si>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</si>
  <si>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</si>
  <si>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</si>
  <si>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</si>
  <si>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</si>
  <si>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</si>
  <si>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</si>
  <si>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</si>
  <si>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</si>
  <si>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</si>
  <si>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</si>
  <si>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</si>
  <si>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</si>
  <si>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</si>
  <si>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</si>
  <si>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</si>
  <si>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</si>
  <si>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</si>
  <si>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</si>
  <si>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</si>
  <si>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</si>
  <si>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</si>
  <si>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</si>
  <si>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</si>
  <si>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</si>
  <si>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</si>
  <si>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</si>
  <si>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</si>
  <si>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</si>
  <si>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</si>
  <si>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</si>
  <si>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dveří</t>
  </si>
  <si>
    <t>STA</t>
  </si>
  <si>
    <t>1</t>
  </si>
  <si>
    <t>{49aa74bd-22ed-4e79-8c4b-79317c594cb0}</t>
  </si>
  <si>
    <t>2</t>
  </si>
  <si>
    <t>KRYCÍ LIST SOUPISU PRACÍ</t>
  </si>
  <si>
    <t>Objekt:</t>
  </si>
  <si>
    <t>SO 01 - Výměna dveří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</si>
  <si>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</si>
  <si>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</si>
  <si>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</si>
  <si>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</si>
  <si>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</si>
  <si>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</si>
  <si>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</si>
  <si>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</si>
  <si>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</si>
  <si>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</si>
  <si>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</si>
  <si>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</si>
  <si>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</si>
  <si>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</si>
  <si>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</si>
  <si>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</si>
  <si>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</si>
  <si>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</si>
  <si>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</si>
  <si>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</si>
  <si>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</si>
  <si>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</si>
  <si>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</si>
  <si>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</si>
  <si>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</si>
  <si>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</si>
  <si>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</si>
  <si>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</si>
  <si>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</si>
  <si>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</si>
  <si>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</si>
  <si>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</si>
  <si>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</si>
  <si>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</si>
  <si>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</si>
  <si>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</si>
  <si>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612325413</t>
  </si>
  <si>
    <t>Oprava vápenocementové omítky vnitřních ploch hladké, tloušťky do 20 mm stěn, v rozsahu opravované plochy přes 30 do 50%</t>
  </si>
  <si>
    <t>m2</t>
  </si>
  <si>
    <t>CS ÚRS 2024 01</t>
  </si>
  <si>
    <t>4</t>
  </si>
  <si>
    <t>-1791646477</t>
  </si>
  <si>
    <t>Online PSC</t>
  </si>
  <si>
    <t>https://podminky.urs.cz/item/CS_URS_2024_01/612325413</t>
  </si>
  <si>
    <t>VV</t>
  </si>
  <si>
    <t>"Oprava omítky respektive doplnění omítky po odstranění opláštění stávajících kovových zárubní"43*0,1*(2+2+0,9)</t>
  </si>
  <si>
    <t>619995001</t>
  </si>
  <si>
    <t>Začištění omítek (s dodáním hmot) kolem oken, dveří, podlah, obkladů apod.</t>
  </si>
  <si>
    <t>m</t>
  </si>
  <si>
    <t>-1344701395</t>
  </si>
  <si>
    <t>https://podminky.urs.cz/item/CS_URS_2024_01/619995001</t>
  </si>
  <si>
    <t>"začištění omítek a kolem ostatních povrchů z obou stran dveří"</t>
  </si>
  <si>
    <t>2*43*(2+2+0,8)</t>
  </si>
  <si>
    <t>3</t>
  </si>
  <si>
    <t>642945111R</t>
  </si>
  <si>
    <t>Osazování ocelových zárubní obložkových protipožárních nebo protiplynových dveří do vynechaného otvoru, bez obetonováním, dveří jednokřídlových do 2,5 m2</t>
  </si>
  <si>
    <t>kus</t>
  </si>
  <si>
    <t>-918372679</t>
  </si>
  <si>
    <t>"I.P"13</t>
  </si>
  <si>
    <t>"II.P"15</t>
  </si>
  <si>
    <t>"III.P"15</t>
  </si>
  <si>
    <t>Součet</t>
  </si>
  <si>
    <t>M</t>
  </si>
  <si>
    <t>55331458R</t>
  </si>
  <si>
    <t xml:space="preserve">zárubeň jednokřídlá ocelová obložková  šroubovac PO odolná tl stěny 100mm rozměru 900/1970</t>
  </si>
  <si>
    <t>8</t>
  </si>
  <si>
    <t>889950912</t>
  </si>
  <si>
    <t>"I.P"7</t>
  </si>
  <si>
    <t>"II.P"7</t>
  </si>
  <si>
    <t>"III.P"6</t>
  </si>
  <si>
    <t>5</t>
  </si>
  <si>
    <t>55331457</t>
  </si>
  <si>
    <t>zárubeň jednokřídlá ocelová obložková šroubovací PO odolná tl stěny 100mm rozměru 800/1970</t>
  </si>
  <si>
    <t>-1346515787</t>
  </si>
  <si>
    <t>"I.P"5</t>
  </si>
  <si>
    <t>"III.P"9</t>
  </si>
  <si>
    <t>55331455</t>
  </si>
  <si>
    <t xml:space="preserve">zárubeň jednokřídlá ocelová obložková šroubovací  PO odolná tl stěny 100mm rozměru 600/1970</t>
  </si>
  <si>
    <t>-463716909</t>
  </si>
  <si>
    <t>"I.P"1</t>
  </si>
  <si>
    <t>"II.P"1</t>
  </si>
  <si>
    <t>9</t>
  </si>
  <si>
    <t>Ostatní konstrukce a práce, bourání</t>
  </si>
  <si>
    <t>7</t>
  </si>
  <si>
    <t>952901111</t>
  </si>
  <si>
    <t>Vyčištění budov nebo objektů před předáním do užívání budov bytové nebo občanské výstavby, světlé výšky podlaží do 4 m</t>
  </si>
  <si>
    <t>-690792750</t>
  </si>
  <si>
    <t>https://podminky.urs.cz/item/CS_URS_2024_01/952901111</t>
  </si>
  <si>
    <t>"vyčištění částěčně budovy"200</t>
  </si>
  <si>
    <t>968072455</t>
  </si>
  <si>
    <t>Vybourání kovových rámů oken s křídly, dveřních zárubní, vrat, stěn, ostění nebo obkladů dveřních zárubní, plochy do 2 m2</t>
  </si>
  <si>
    <t>1896745706</t>
  </si>
  <si>
    <t>https://podminky.urs.cz/item/CS_URS_2024_01/968072455</t>
  </si>
  <si>
    <t>P</t>
  </si>
  <si>
    <t>Poznámka k položce:_x000d_
Jedná se o demontáž stávající obložkové plrvchové zárubně, kdy může být polovina zárubně zazdena či zabetonována. Nepočítá se však s těžkou deomtáží, kde by musela být nutně použita sbíječka, úhlová bruska a podobně spíše vyjmečně.</t>
  </si>
  <si>
    <t>997</t>
  </si>
  <si>
    <t>Přesun sutě</t>
  </si>
  <si>
    <t>997013213</t>
  </si>
  <si>
    <t>Vnitrostaveništní doprava suti a vybouraných hmot vodorovně do 50 m s naložením ručně pro budovy a haly výšky přes 9 do 12 m</t>
  </si>
  <si>
    <t>t</t>
  </si>
  <si>
    <t>-1441808342</t>
  </si>
  <si>
    <t>https://podminky.urs.cz/item/CS_URS_2024_01/997013213</t>
  </si>
  <si>
    <t>10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</si>
  <si>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</si>
  <si>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</si>
  <si>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1396834703</t>
  </si>
  <si>
    <t>https://podminky.urs.cz/item/CS_URS_2024_01/997013219</t>
  </si>
  <si>
    <t>4,347*2 'Přepočtené koeficientem množství</t>
  </si>
  <si>
    <t>11</t>
  </si>
  <si>
    <t>997013511</t>
  </si>
  <si>
    <t>Odvoz suti a vybouraných hmot z meziskládky na skládku s naložením a se složením, na vzdálenost do 1 km</t>
  </si>
  <si>
    <t>928328691</t>
  </si>
  <si>
    <t>https://podminky.urs.cz/item/CS_URS_2024_01/997013511</t>
  </si>
  <si>
    <t>997013509</t>
  </si>
  <si>
    <t>Odvoz suti a vybouraných hmot na skládku nebo meziskládku se složením, na vzdálenost Příplatek k ceně za každý další započatý 1 km přes 1 km</t>
  </si>
  <si>
    <t>-1305432263</t>
  </si>
  <si>
    <t>https://podminky.urs.cz/item/CS_URS_2024_01/997013509</t>
  </si>
  <si>
    <t>4,347*15 'Přepočtené koeficientem množství</t>
  </si>
  <si>
    <t>13</t>
  </si>
  <si>
    <t>997013871</t>
  </si>
  <si>
    <t>Poplatek za uložení stavebního odpadu na recyklační skládce (skládkovné) směsného stavebního a demoličního zatříděného do Katalogu odpadů pod kódem 17 09 04</t>
  </si>
  <si>
    <t>-1380764714</t>
  </si>
  <si>
    <t>https://podminky.urs.cz/item/CS_URS_2024_01/997013871</t>
  </si>
  <si>
    <t>998</t>
  </si>
  <si>
    <t>Přesun hmot</t>
  </si>
  <si>
    <t>14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</si>
  <si>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</si>
  <si>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</si>
  <si>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-864725102</t>
  </si>
  <si>
    <t>https://podminky.urs.cz/item/CS_URS_2024_01/998018002</t>
  </si>
  <si>
    <t>PSV</t>
  </si>
  <si>
    <t>Práce a dodávky PSV</t>
  </si>
  <si>
    <t>766</t>
  </si>
  <si>
    <t>Konstrukce truhlářské</t>
  </si>
  <si>
    <t>15</t>
  </si>
  <si>
    <t>766491851</t>
  </si>
  <si>
    <t>Demontáž ostatních truhlářských konstrukcí prahů dveří jednokřídlových</t>
  </si>
  <si>
    <t>16</t>
  </si>
  <si>
    <t>-186109561</t>
  </si>
  <si>
    <t>https://podminky.urs.cz/item/CS_URS_2024_01/766491851</t>
  </si>
  <si>
    <t>43</t>
  </si>
  <si>
    <t>766660021</t>
  </si>
  <si>
    <t>Montáž dveřních křídel dřevěných nebo plastových otevíravých do ocelové zárubně protipožárních jednokřídlových, šířky do 800 mm</t>
  </si>
  <si>
    <t>2037027876</t>
  </si>
  <si>
    <t>https://podminky.urs.cz/item/CS_URS_2024_01/766660021</t>
  </si>
  <si>
    <t>"80tky"21</t>
  </si>
  <si>
    <t>"60tky"2</t>
  </si>
  <si>
    <t>17</t>
  </si>
  <si>
    <t>766660022</t>
  </si>
  <si>
    <t>Montáž dveřních křídel dřevěných nebo plastových otevíravých do ocelové zárubně protipožárních jednokřídlových, šířky přes 800 mm</t>
  </si>
  <si>
    <t>-914138151</t>
  </si>
  <si>
    <t>https://podminky.urs.cz/item/CS_URS_2024_01/766660022</t>
  </si>
  <si>
    <t>"90tky"20</t>
  </si>
  <si>
    <t>18</t>
  </si>
  <si>
    <t>61173216</t>
  </si>
  <si>
    <t>dveře jednokřídlé dřevotřískové povrch laminátový 600-900x1970mm protipožární EI30 kouřotěsné Sa/S200</t>
  </si>
  <si>
    <t>32</t>
  </si>
  <si>
    <t>-58667872</t>
  </si>
  <si>
    <t xml:space="preserve">Poznámka k položce:_x000d_
Specifikace dveří:_x000d_
_x000d_
1) Protipožárně odolné EI-S 30 DP3 ( protipožární + kouřotěsné )_x000d_
2) Povrch fólie CPL _x000d_
3) barva bílá_x000d_
4) zámek PZ ( na vložku fab )_x000d_
5) Bezpečnostní zámek : NE_x000d_
6) Plné dveře_x000d_
7) bezpečnostní provdení: NE_x000d_
_x000d_
_x000d_
</t>
  </si>
  <si>
    <t>19</t>
  </si>
  <si>
    <t>766660717</t>
  </si>
  <si>
    <t>Montáž dveřních doplňků samozavírače na zárubeň ocelovou</t>
  </si>
  <si>
    <t>-1765369907</t>
  </si>
  <si>
    <t>https://podminky.urs.cz/item/CS_URS_2024_01/766660717</t>
  </si>
  <si>
    <t>20</t>
  </si>
  <si>
    <t>54917250</t>
  </si>
  <si>
    <t>samozavírač dveří hydraulický</t>
  </si>
  <si>
    <t>357169601</t>
  </si>
  <si>
    <t>Poznámka k položce:_x000d_
Specifikace:_x000d_
_x000d_
1) Samozavírač protipožární provedení_x000d_
2) barva stříbrná</t>
  </si>
  <si>
    <t>766660729</t>
  </si>
  <si>
    <t>Montáž dveřních doplňků dveřního kování interiérového štítku s klikou</t>
  </si>
  <si>
    <t>-833596918</t>
  </si>
  <si>
    <t>https://podminky.urs.cz/item/CS_URS_2024_01/766660729</t>
  </si>
  <si>
    <t>22</t>
  </si>
  <si>
    <t>54914123</t>
  </si>
  <si>
    <t>kování rozetové klika/klika</t>
  </si>
  <si>
    <t>-1958501963</t>
  </si>
  <si>
    <t>Poznámka k položce:_x000d_
Specifikace:_x000d_
_x000d_
1) kování vhodné pro protipožární dveře_x000d_
2) kovové výztuhy s čepy_x000d_
3) nerezové provedení_x000d_
4) klika / klika</t>
  </si>
  <si>
    <t>23</t>
  </si>
  <si>
    <t>766664957</t>
  </si>
  <si>
    <t>Výměna dveřních konstrukcí interiérových zámku, vložky</t>
  </si>
  <si>
    <t>-326140819</t>
  </si>
  <si>
    <t>https://podminky.urs.cz/item/CS_URS_2024_01/766664957</t>
  </si>
  <si>
    <t>24</t>
  </si>
  <si>
    <t>549R1</t>
  </si>
  <si>
    <t>vložka pro generální klíč</t>
  </si>
  <si>
    <t>453042910</t>
  </si>
  <si>
    <t>Poznámka k položce:_x000d_
Specifikace:_x000d_
_x000d_
1) Vložka zámku má být pro jednostupňový generální klíč_x000d_
2) bez spojky ( pro odemykání z obou stran bez ohledu, jestli je z jedné strany vložen klíč ): NE</t>
  </si>
  <si>
    <t>25</t>
  </si>
  <si>
    <t>766691914</t>
  </si>
  <si>
    <t>Ostatní práce vyvěšení nebo zavěšení křídel dřevěných dveřních, plochy do 2 m2</t>
  </si>
  <si>
    <t>1819886148</t>
  </si>
  <si>
    <t>https://podminky.urs.cz/item/CS_URS_2024_01/766691914</t>
  </si>
  <si>
    <t>26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</si>
  <si>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</si>
  <si>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</si>
  <si>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432210185</t>
  </si>
  <si>
    <t>https://podminky.urs.cz/item/CS_URS_2024_01/998766122</t>
  </si>
  <si>
    <t>767</t>
  </si>
  <si>
    <t>Konstrukce zámečnické</t>
  </si>
  <si>
    <t>27</t>
  </si>
  <si>
    <t>767648511</t>
  </si>
  <si>
    <t>Montáž dveří ocelových nebo hliníkových prahu dveří jednokřídlových</t>
  </si>
  <si>
    <t>2007609736</t>
  </si>
  <si>
    <t>https://podminky.urs.cz/item/CS_URS_2024_01/767648511</t>
  </si>
  <si>
    <t>28</t>
  </si>
  <si>
    <t>55331010</t>
  </si>
  <si>
    <t>práh dveřní kovový nerezový š 60-100cm</t>
  </si>
  <si>
    <t>-1864867039</t>
  </si>
  <si>
    <t>29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</si>
  <si>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</si>
  <si>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</si>
  <si>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581265067</t>
  </si>
  <si>
    <t>https://podminky.urs.cz/item/CS_URS_2024_01/998767122</t>
  </si>
  <si>
    <t>HZS</t>
  </si>
  <si>
    <t>Hodinové zúčtovací sazby</t>
  </si>
  <si>
    <t>30</t>
  </si>
  <si>
    <t>HZS2121</t>
  </si>
  <si>
    <t>Hodinové zúčtovací sazby profesí PSV provádění stavebních konstrukcí truhlář</t>
  </si>
  <si>
    <t>hod</t>
  </si>
  <si>
    <t>512</t>
  </si>
  <si>
    <t>-579547321</t>
  </si>
  <si>
    <t>https://podminky.urs.cz/item/CS_URS_2024_01/HZS2121</t>
  </si>
  <si>
    <t>VRN</t>
  </si>
  <si>
    <t>Vedlejší rozpočtové náklady</t>
  </si>
  <si>
    <t>VRN3</t>
  </si>
  <si>
    <t>Zařízení staveniště</t>
  </si>
  <si>
    <t>31</t>
  </si>
  <si>
    <t>032002000</t>
  </si>
  <si>
    <t>Vybavení staveniště</t>
  </si>
  <si>
    <t>…</t>
  </si>
  <si>
    <t>1024</t>
  </si>
  <si>
    <t>1215691081</t>
  </si>
  <si>
    <t>https://podminky.urs.cz/item/CS_URS_2024_01/032002000</t>
  </si>
  <si>
    <t>VRN4</t>
  </si>
  <si>
    <t>Inženýrská činnost</t>
  </si>
  <si>
    <t>045002000</t>
  </si>
  <si>
    <t>Kompletační a koordinační činnost</t>
  </si>
  <si>
    <t>-1041684132</t>
  </si>
  <si>
    <t>https://podminky.urs.cz/item/CS_URS_2024_01/045002000</t>
  </si>
  <si>
    <t>Poznámka k položce:_x000d_
Do této položky nacenit zkompletování dokladů, atestů, prohlášení a podobně pro předání objednateli.</t>
  </si>
  <si>
    <t>VRN7</t>
  </si>
  <si>
    <t>Provozní vlivy</t>
  </si>
  <si>
    <t>33</t>
  </si>
  <si>
    <t>070001000</t>
  </si>
  <si>
    <t>-707626155</t>
  </si>
  <si>
    <t>https://podminky.urs.cz/item/CS_URS_2024_01/070001000</t>
  </si>
  <si>
    <t>Poznámka k položce:_x000d_
Provozní vlivy:_x000d_
_x000d_
zakázka se bude realizovat nejspíše mimo letní prázdniny a bude tedy nutnost provádění prací o víkendech, odpoledních po 14:00 hodině a po dokončenní denního pracovního výkonu nutno po sobě uklidit._x000d_
_x000d_
Tyto obtíže s nemožností provádět činnost v běžnou pracovní dobu zohlednit do této položky._x000d_
zohlednit také případné diety za práci mimo určenou pracovní dobu a práce přes čas pro zaměstnance realizující tuto zakázku.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</si>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</sst>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3" TargetMode="External" /><Relationship Id="rId2" Type="http://schemas.openxmlformats.org/officeDocument/2006/relationships/hyperlink" Target="https://podminky.urs.cz/item/CS_URS_2024_01/619995001" TargetMode="External" /><Relationship Id="rId3" Type="http://schemas.openxmlformats.org/officeDocument/2006/relationships/hyperlink" Target="https://podminky.urs.cz/item/CS_URS_2024_01/952901111" TargetMode="External" /><Relationship Id="rId4" Type="http://schemas.openxmlformats.org/officeDocument/2006/relationships/hyperlink" Target="https://podminky.urs.cz/item/CS_URS_2024_01/968072455" TargetMode="External" /><Relationship Id="rId5" Type="http://schemas.openxmlformats.org/officeDocument/2006/relationships/hyperlink" Target="https://podminky.urs.cz/item/CS_URS_2024_01/997013213" TargetMode="External" /><Relationship Id="rId6" Type="http://schemas.openxmlformats.org/officeDocument/2006/relationships/hyperlink" Target="https://podminky.urs.cz/item/CS_URS_2024_01/997013219" TargetMode="External" /><Relationship Id="rId7" Type="http://schemas.openxmlformats.org/officeDocument/2006/relationships/hyperlink" Target="https://podminky.urs.cz/item/CS_URS_2024_01/99701351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871" TargetMode="External" /><Relationship Id="rId10" Type="http://schemas.openxmlformats.org/officeDocument/2006/relationships/hyperlink" Target="https://podminky.urs.cz/item/CS_URS_2024_01/998018002" TargetMode="External" /><Relationship Id="rId11" Type="http://schemas.openxmlformats.org/officeDocument/2006/relationships/hyperlink" Target="https://podminky.urs.cz/item/CS_URS_2024_01/766491851" TargetMode="External" /><Relationship Id="rId12" Type="http://schemas.openxmlformats.org/officeDocument/2006/relationships/hyperlink" Target="https://podminky.urs.cz/item/CS_URS_2024_01/766660021" TargetMode="External" /><Relationship Id="rId13" Type="http://schemas.openxmlformats.org/officeDocument/2006/relationships/hyperlink" Target="https://podminky.urs.cz/item/CS_URS_2024_01/766660022" TargetMode="External" /><Relationship Id="rId14" Type="http://schemas.openxmlformats.org/officeDocument/2006/relationships/hyperlink" Target="https://podminky.urs.cz/item/CS_URS_2024_01/766660717" TargetMode="External" /><Relationship Id="rId15" Type="http://schemas.openxmlformats.org/officeDocument/2006/relationships/hyperlink" Target="https://podminky.urs.cz/item/CS_URS_2024_01/766660729" TargetMode="External" /><Relationship Id="rId16" Type="http://schemas.openxmlformats.org/officeDocument/2006/relationships/hyperlink" Target="https://podminky.urs.cz/item/CS_URS_2024_01/766664957" TargetMode="External" /><Relationship Id="rId17" Type="http://schemas.openxmlformats.org/officeDocument/2006/relationships/hyperlink" Target="https://podminky.urs.cz/item/CS_URS_2024_01/766691914" TargetMode="External" /><Relationship Id="rId18" Type="http://schemas.openxmlformats.org/officeDocument/2006/relationships/hyperlink" Target="https://podminky.urs.cz/item/CS_URS_2024_01/998766122" TargetMode="External" /><Relationship Id="rId19" Type="http://schemas.openxmlformats.org/officeDocument/2006/relationships/hyperlink" Target="https://podminky.urs.cz/item/CS_URS_2024_01/767648511" TargetMode="External" /><Relationship Id="rId20" Type="http://schemas.openxmlformats.org/officeDocument/2006/relationships/hyperlink" Target="https://podminky.urs.cz/item/CS_URS_2024_01/998767122" TargetMode="External" /><Relationship Id="rId21" Type="http://schemas.openxmlformats.org/officeDocument/2006/relationships/hyperlink" Target="https://podminky.urs.cz/item/CS_URS_2024_01/HZS2121" TargetMode="External" /><Relationship Id="rId22" Type="http://schemas.openxmlformats.org/officeDocument/2006/relationships/hyperlink" Target="https://podminky.urs.cz/item/CS_URS_2024_01/032002000" TargetMode="External" /><Relationship Id="rId23" Type="http://schemas.openxmlformats.org/officeDocument/2006/relationships/hyperlink" Target="https://podminky.urs.cz/item/CS_URS_2024_01/045002000" TargetMode="External" /><Relationship Id="rId24" Type="http://schemas.openxmlformats.org/officeDocument/2006/relationships/hyperlink" Target="https://podminky.urs.cz/item/CS_URS_2024_01/070001000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39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40</v>
      </c>
      <c r="E29" s="49"/>
      <c r="F29" s="34" t="s">
        <v>41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42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44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47</v>
      </c>
      <c r="U35" s="56"/>
      <c r="V35" s="56"/>
      <c r="W35" s="56"/>
      <c r="X35" s="58" t="s">
        <v>48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54/2024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Kostelec nad Orlicí - ZŠ Komenského - výměna vnitřních dveří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ul. Komenského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51</v>
      </c>
      <c r="D52" s="89"/>
      <c r="E52" s="89"/>
      <c r="F52" s="89"/>
      <c r="G52" s="89"/>
      <c r="H52" s="90"/>
      <c r="I52" s="91" t="s">
        <v>52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53</v>
      </c>
      <c r="AH52" s="89"/>
      <c r="AI52" s="89"/>
      <c r="AJ52" s="89"/>
      <c r="AK52" s="89"/>
      <c r="AL52" s="89"/>
      <c r="AM52" s="89"/>
      <c r="AN52" s="91" t="s">
        <v>54</v>
      </c>
      <c r="AO52" s="89"/>
      <c r="AP52" s="89"/>
      <c r="AQ52" s="93" t="s">
        <v>55</v>
      </c>
      <c r="AR52" s="46"/>
      <c r="AS52" s="94" t="s">
        <v>56</v>
      </c>
      <c r="AT52" s="95" t="s">
        <v>57</v>
      </c>
      <c r="AU52" s="95" t="s">
        <v>58</v>
      </c>
      <c r="AV52" s="95" t="s">
        <v>59</v>
      </c>
      <c r="AW52" s="95" t="s">
        <v>60</v>
      </c>
      <c r="AX52" s="95" t="s">
        <v>61</v>
      </c>
      <c r="AY52" s="95" t="s">
        <v>62</v>
      </c>
      <c r="AZ52" s="95" t="s">
        <v>63</v>
      </c>
      <c r="BA52" s="95" t="s">
        <v>64</v>
      </c>
      <c r="BB52" s="95" t="s">
        <v>65</v>
      </c>
      <c r="BC52" s="95" t="s">
        <v>66</v>
      </c>
      <c r="BD52" s="96" t="s">
        <v>67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69</v>
      </c>
      <c r="BT54" s="111" t="s">
        <v>70</v>
      </c>
      <c r="BU54" s="112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16.5" customHeight="1">
      <c r="A55" s="113" t="s">
        <v>74</v>
      </c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Výměna dveří'!J30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'SO 01 - Výměna dveří'!P92</f>
        <v>0</v>
      </c>
      <c r="AV55" s="122">
        <f>'SO 01 - Výměna dveří'!J33</f>
        <v>0</v>
      </c>
      <c r="AW55" s="122">
        <f>'SO 01 - Výměna dveří'!J34</f>
        <v>0</v>
      </c>
      <c r="AX55" s="122">
        <f>'SO 01 - Výměna dveří'!J35</f>
        <v>0</v>
      </c>
      <c r="AY55" s="122">
        <f>'SO 01 - Výměna dveří'!J36</f>
        <v>0</v>
      </c>
      <c r="AZ55" s="122">
        <f>'SO 01 - Výměna dveří'!F33</f>
        <v>0</v>
      </c>
      <c r="BA55" s="122">
        <f>'SO 01 - Výměna dveří'!F34</f>
        <v>0</v>
      </c>
      <c r="BB55" s="122">
        <f>'SO 01 - Výměna dveří'!F35</f>
        <v>0</v>
      </c>
      <c r="BC55" s="122">
        <f>'SO 01 - Výměna dveří'!F36</f>
        <v>0</v>
      </c>
      <c r="BD55" s="124">
        <f>'SO 01 - Výměna dveří'!F37</f>
        <v>0</v>
      </c>
      <c r="BE55" s="7"/>
      <c r="BT55" s="125" t="s">
        <v>78</v>
      </c>
      <c r="BV55" s="125" t="s">
        <v>72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9JcMl+f0WHSXtZM/nA1fcOhFVmo/FF3aq71L7AEiiq6H0zU0z/+zw7Rgnl1ptyAzakz6RVDYvi3g35mi6sCfNw==" hashValue="rsqAHRT5SmeLUS8qlVia8cBhuRJgCxhQwPOCGsbEO3yX2pnXhLoY9fVEEwtHLldGYusyett+Auz4fbxmW6+s1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Výměna dveř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80</v>
      </c>
    </row>
    <row r="4" s="1" customFormat="1" ht="24.96" customHeight="1">
      <c r="B4" s="22"/>
      <c r="D4" s="128" t="s">
        <v>81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Kostelec nad Orlicí - ZŠ Komenského - výměna vnitřních dveří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82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83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13. 6. 2024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tr">
        <f>IF('Rekapitulace stavby'!AN10="","",'Rekapitulace stavby'!AN10)</f>
        <v/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tr">
        <f>IF('Rekapitulace stavby'!E11="","",'Rekapitulace stavby'!E11)</f>
        <v xml:space="preserve"> </v>
      </c>
      <c r="F15" s="40"/>
      <c r="G15" s="40"/>
      <c r="H15" s="40"/>
      <c r="I15" s="130" t="s">
        <v>28</v>
      </c>
      <c r="J15" s="134" t="str">
        <f>IF('Rekapitulace stavby'!AN11="","",'Rekapitulace stavby'!AN11)</f>
        <v/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tr">
        <f>IF('Rekapitulace stavby'!AN16="","",'Rekapitulace stavby'!AN16)</f>
        <v/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tr">
        <f>IF('Rekapitulace stavby'!E17="","",'Rekapitulace stavby'!E17)</f>
        <v xml:space="preserve"> </v>
      </c>
      <c r="F21" s="40"/>
      <c r="G21" s="40"/>
      <c r="H21" s="40"/>
      <c r="I21" s="130" t="s">
        <v>28</v>
      </c>
      <c r="J21" s="134" t="str">
        <f>IF('Rekapitulace stavby'!AN17="","",'Rekapitulace stavby'!AN17)</f>
        <v/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33</v>
      </c>
      <c r="E23" s="40"/>
      <c r="F23" s="40"/>
      <c r="G23" s="40"/>
      <c r="H23" s="40"/>
      <c r="I23" s="130" t="s">
        <v>26</v>
      </c>
      <c r="J23" s="134" t="str">
        <f>IF('Rekapitulace stavby'!AN19="","",'Rekapitulace stavby'!AN19)</f>
        <v/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tr">
        <f>IF('Rekapitulace stavby'!E20="","",'Rekapitulace stavby'!E20)</f>
        <v xml:space="preserve"> </v>
      </c>
      <c r="F24" s="40"/>
      <c r="G24" s="40"/>
      <c r="H24" s="40"/>
      <c r="I24" s="130" t="s">
        <v>28</v>
      </c>
      <c r="J24" s="134" t="str">
        <f>IF('Rekapitulace stavby'!AN20="","",'Rekapitulace stavby'!AN20)</f>
        <v/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34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36</v>
      </c>
      <c r="E30" s="40"/>
      <c r="F30" s="40"/>
      <c r="G30" s="40"/>
      <c r="H30" s="40"/>
      <c r="I30" s="40"/>
      <c r="J30" s="142">
        <f>ROUND(J92,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38</v>
      </c>
      <c r="G32" s="40"/>
      <c r="H32" s="40"/>
      <c r="I32" s="143" t="s">
        <v>37</v>
      </c>
      <c r="J32" s="143" t="s">
        <v>39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40</v>
      </c>
      <c r="E33" s="130" t="s">
        <v>41</v>
      </c>
      <c r="F33" s="145">
        <f>ROUND((SUM(BE92:BE204)),  2)</f>
        <v>0</v>
      </c>
      <c r="G33" s="40"/>
      <c r="H33" s="40"/>
      <c r="I33" s="146">
        <v>0.20999999999999999</v>
      </c>
      <c r="J33" s="145">
        <f>ROUND(((SUM(BE92:BE204))*I33),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42</v>
      </c>
      <c r="F34" s="145">
        <f>ROUND((SUM(BF92:BF204)),  2)</f>
        <v>0</v>
      </c>
      <c r="G34" s="40"/>
      <c r="H34" s="40"/>
      <c r="I34" s="146">
        <v>0.12</v>
      </c>
      <c r="J34" s="145">
        <f>ROUND(((SUM(BF92:BF204))*I34),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43</v>
      </c>
      <c r="F35" s="145">
        <f>ROUND((SUM(BG92:BG204)),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44</v>
      </c>
      <c r="F36" s="145">
        <f>ROUND((SUM(BH92:BH204)),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45</v>
      </c>
      <c r="F37" s="145">
        <f>ROUND((SUM(BI92:BI204)),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84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Kostelec nad Orlicí - ZŠ Komenského - výměna vnitřních dveří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82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Výměna dveří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ul. Komenského </v>
      </c>
      <c r="G52" s="42"/>
      <c r="H52" s="42"/>
      <c r="I52" s="34" t="s">
        <v>23</v>
      </c>
      <c r="J52" s="74" t="str">
        <f>IF(J12="","",J12)</f>
        <v>13. 6. 2024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85</v>
      </c>
      <c r="D57" s="160"/>
      <c r="E57" s="160"/>
      <c r="F57" s="160"/>
      <c r="G57" s="160"/>
      <c r="H57" s="160"/>
      <c r="I57" s="160"/>
      <c r="J57" s="161" t="s">
        <v>86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68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87</v>
      </c>
    </row>
    <row r="60" s="9" customFormat="1" ht="24.96" customHeight="1">
      <c r="A60" s="9"/>
      <c r="B60" s="163"/>
      <c r="C60" s="164"/>
      <c r="D60" s="165" t="s">
        <v>88</v>
      </c>
      <c r="E60" s="166"/>
      <c r="F60" s="166"/>
      <c r="G60" s="166"/>
      <c r="H60" s="166"/>
      <c r="I60" s="166"/>
      <c r="J60" s="167">
        <f>J93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89</v>
      </c>
      <c r="E61" s="172"/>
      <c r="F61" s="172"/>
      <c r="G61" s="172"/>
      <c r="H61" s="172"/>
      <c r="I61" s="172"/>
      <c r="J61" s="173">
        <f>J94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90</v>
      </c>
      <c r="E62" s="172"/>
      <c r="F62" s="172"/>
      <c r="G62" s="172"/>
      <c r="H62" s="172"/>
      <c r="I62" s="172"/>
      <c r="J62" s="173">
        <f>J121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91</v>
      </c>
      <c r="E63" s="172"/>
      <c r="F63" s="172"/>
      <c r="G63" s="172"/>
      <c r="H63" s="172"/>
      <c r="I63" s="172"/>
      <c r="J63" s="173">
        <f>J132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92</v>
      </c>
      <c r="E64" s="172"/>
      <c r="F64" s="172"/>
      <c r="G64" s="172"/>
      <c r="H64" s="172"/>
      <c r="I64" s="172"/>
      <c r="J64" s="173">
        <f>J145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3"/>
      <c r="C65" s="164"/>
      <c r="D65" s="165" t="s">
        <v>93</v>
      </c>
      <c r="E65" s="166"/>
      <c r="F65" s="166"/>
      <c r="G65" s="166"/>
      <c r="H65" s="166"/>
      <c r="I65" s="166"/>
      <c r="J65" s="167">
        <f>J148</f>
        <v>0</v>
      </c>
      <c r="K65" s="164"/>
      <c r="L65" s="16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9"/>
      <c r="C66" s="170"/>
      <c r="D66" s="171" t="s">
        <v>94</v>
      </c>
      <c r="E66" s="172"/>
      <c r="F66" s="172"/>
      <c r="G66" s="172"/>
      <c r="H66" s="172"/>
      <c r="I66" s="172"/>
      <c r="J66" s="173">
        <f>J149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95</v>
      </c>
      <c r="E67" s="172"/>
      <c r="F67" s="172"/>
      <c r="G67" s="172"/>
      <c r="H67" s="172"/>
      <c r="I67" s="172"/>
      <c r="J67" s="173">
        <f>J184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96</v>
      </c>
      <c r="E68" s="166"/>
      <c r="F68" s="166"/>
      <c r="G68" s="166"/>
      <c r="H68" s="166"/>
      <c r="I68" s="166"/>
      <c r="J68" s="167">
        <f>J190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3"/>
      <c r="C69" s="164"/>
      <c r="D69" s="165" t="s">
        <v>97</v>
      </c>
      <c r="E69" s="166"/>
      <c r="F69" s="166"/>
      <c r="G69" s="166"/>
      <c r="H69" s="166"/>
      <c r="I69" s="166"/>
      <c r="J69" s="167">
        <f>J193</f>
        <v>0</v>
      </c>
      <c r="K69" s="164"/>
      <c r="L69" s="16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9"/>
      <c r="C70" s="170"/>
      <c r="D70" s="171" t="s">
        <v>98</v>
      </c>
      <c r="E70" s="172"/>
      <c r="F70" s="172"/>
      <c r="G70" s="172"/>
      <c r="H70" s="172"/>
      <c r="I70" s="172"/>
      <c r="J70" s="173">
        <f>J194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99</v>
      </c>
      <c r="E71" s="172"/>
      <c r="F71" s="172"/>
      <c r="G71" s="172"/>
      <c r="H71" s="172"/>
      <c r="I71" s="172"/>
      <c r="J71" s="173">
        <f>J197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100</v>
      </c>
      <c r="E72" s="172"/>
      <c r="F72" s="172"/>
      <c r="G72" s="172"/>
      <c r="H72" s="172"/>
      <c r="I72" s="172"/>
      <c r="J72" s="173">
        <f>J201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101</v>
      </c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58" t="str">
        <f>E7</f>
        <v>Kostelec nad Orlicí - ZŠ Komenského - výměna vnitřních dveří</v>
      </c>
      <c r="F82" s="34"/>
      <c r="G82" s="34"/>
      <c r="H82" s="34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82</v>
      </c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01 - Výměna dveří</v>
      </c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ul. Komenského </v>
      </c>
      <c r="G86" s="42"/>
      <c r="H86" s="42"/>
      <c r="I86" s="34" t="s">
        <v>23</v>
      </c>
      <c r="J86" s="74" t="str">
        <f>IF(J12="","",J12)</f>
        <v>13. 6. 2024</v>
      </c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 xml:space="preserve"> </v>
      </c>
      <c r="G88" s="42"/>
      <c r="H88" s="42"/>
      <c r="I88" s="34" t="s">
        <v>31</v>
      </c>
      <c r="J88" s="38" t="str">
        <f>E21</f>
        <v xml:space="preserve"> </v>
      </c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33</v>
      </c>
      <c r="J89" s="38" t="str">
        <f>E24</f>
        <v xml:space="preserve"> </v>
      </c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5"/>
      <c r="B91" s="176"/>
      <c r="C91" s="177" t="s">
        <v>102</v>
      </c>
      <c r="D91" s="178" t="s">
        <v>55</v>
      </c>
      <c r="E91" s="178" t="s">
        <v>51</v>
      </c>
      <c r="F91" s="178" t="s">
        <v>52</v>
      </c>
      <c r="G91" s="178" t="s">
        <v>103</v>
      </c>
      <c r="H91" s="178" t="s">
        <v>104</v>
      </c>
      <c r="I91" s="178" t="s">
        <v>105</v>
      </c>
      <c r="J91" s="178" t="s">
        <v>86</v>
      </c>
      <c r="K91" s="179" t="s">
        <v>106</v>
      </c>
      <c r="L91" s="180"/>
      <c r="M91" s="94" t="s">
        <v>19</v>
      </c>
      <c r="N91" s="95" t="s">
        <v>40</v>
      </c>
      <c r="O91" s="95" t="s">
        <v>107</v>
      </c>
      <c r="P91" s="95" t="s">
        <v>108</v>
      </c>
      <c r="Q91" s="95" t="s">
        <v>109</v>
      </c>
      <c r="R91" s="95" t="s">
        <v>110</v>
      </c>
      <c r="S91" s="95" t="s">
        <v>111</v>
      </c>
      <c r="T91" s="96" t="s">
        <v>112</v>
      </c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="2" customFormat="1" ht="22.8" customHeight="1">
      <c r="A92" s="40"/>
      <c r="B92" s="41"/>
      <c r="C92" s="101" t="s">
        <v>113</v>
      </c>
      <c r="D92" s="42"/>
      <c r="E92" s="42"/>
      <c r="F92" s="42"/>
      <c r="G92" s="42"/>
      <c r="H92" s="42"/>
      <c r="I92" s="42"/>
      <c r="J92" s="181">
        <f>BK92</f>
        <v>0</v>
      </c>
      <c r="K92" s="42"/>
      <c r="L92" s="46"/>
      <c r="M92" s="97"/>
      <c r="N92" s="182"/>
      <c r="O92" s="98"/>
      <c r="P92" s="183">
        <f>P93+P148+P190+P193</f>
        <v>0</v>
      </c>
      <c r="Q92" s="98"/>
      <c r="R92" s="183">
        <f>R93+R148+R190+R193</f>
        <v>6.3359940000000003</v>
      </c>
      <c r="S92" s="98"/>
      <c r="T92" s="184">
        <f>T93+T148+T190+T193</f>
        <v>4.3472999999999997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69</v>
      </c>
      <c r="AU92" s="19" t="s">
        <v>87</v>
      </c>
      <c r="BK92" s="185">
        <f>BK93+BK148+BK190+BK193</f>
        <v>0</v>
      </c>
    </row>
    <row r="93" s="12" customFormat="1" ht="25.92" customHeight="1">
      <c r="A93" s="12"/>
      <c r="B93" s="186"/>
      <c r="C93" s="187"/>
      <c r="D93" s="188" t="s">
        <v>69</v>
      </c>
      <c r="E93" s="189" t="s">
        <v>114</v>
      </c>
      <c r="F93" s="189" t="s">
        <v>115</v>
      </c>
      <c r="G93" s="187"/>
      <c r="H93" s="187"/>
      <c r="I93" s="190"/>
      <c r="J93" s="191">
        <f>BK93</f>
        <v>0</v>
      </c>
      <c r="K93" s="187"/>
      <c r="L93" s="192"/>
      <c r="M93" s="193"/>
      <c r="N93" s="194"/>
      <c r="O93" s="194"/>
      <c r="P93" s="195">
        <f>P94+P121+P132+P145</f>
        <v>0</v>
      </c>
      <c r="Q93" s="194"/>
      <c r="R93" s="195">
        <f>R94+R121+R132+R145</f>
        <v>3.5130440000000003</v>
      </c>
      <c r="S93" s="194"/>
      <c r="T93" s="196">
        <f>T94+T121+T132+T145</f>
        <v>3.2679999999999998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7" t="s">
        <v>78</v>
      </c>
      <c r="AT93" s="198" t="s">
        <v>69</v>
      </c>
      <c r="AU93" s="198" t="s">
        <v>70</v>
      </c>
      <c r="AY93" s="197" t="s">
        <v>116</v>
      </c>
      <c r="BK93" s="199">
        <f>BK94+BK121+BK132+BK145</f>
        <v>0</v>
      </c>
    </row>
    <row r="94" s="12" customFormat="1" ht="22.8" customHeight="1">
      <c r="A94" s="12"/>
      <c r="B94" s="186"/>
      <c r="C94" s="187"/>
      <c r="D94" s="188" t="s">
        <v>69</v>
      </c>
      <c r="E94" s="200" t="s">
        <v>117</v>
      </c>
      <c r="F94" s="200" t="s">
        <v>118</v>
      </c>
      <c r="G94" s="187"/>
      <c r="H94" s="187"/>
      <c r="I94" s="190"/>
      <c r="J94" s="201">
        <f>BK94</f>
        <v>0</v>
      </c>
      <c r="K94" s="187"/>
      <c r="L94" s="192"/>
      <c r="M94" s="193"/>
      <c r="N94" s="194"/>
      <c r="O94" s="194"/>
      <c r="P94" s="195">
        <f>SUM(P95:P120)</f>
        <v>0</v>
      </c>
      <c r="Q94" s="194"/>
      <c r="R94" s="195">
        <f>SUM(R95:R120)</f>
        <v>3.5050440000000003</v>
      </c>
      <c r="S94" s="194"/>
      <c r="T94" s="196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7" t="s">
        <v>78</v>
      </c>
      <c r="AT94" s="198" t="s">
        <v>69</v>
      </c>
      <c r="AU94" s="198" t="s">
        <v>78</v>
      </c>
      <c r="AY94" s="197" t="s">
        <v>116</v>
      </c>
      <c r="BK94" s="199">
        <f>SUM(BK95:BK120)</f>
        <v>0</v>
      </c>
    </row>
    <row r="95" s="2" customFormat="1" ht="24.15" customHeight="1">
      <c r="A95" s="40"/>
      <c r="B95" s="41"/>
      <c r="C95" s="202" t="s">
        <v>78</v>
      </c>
      <c r="D95" s="202" t="s">
        <v>119</v>
      </c>
      <c r="E95" s="203" t="s">
        <v>120</v>
      </c>
      <c r="F95" s="204" t="s">
        <v>121</v>
      </c>
      <c r="G95" s="205" t="s">
        <v>122</v>
      </c>
      <c r="H95" s="206">
        <v>21.07</v>
      </c>
      <c r="I95" s="207"/>
      <c r="J95" s="208">
        <f>ROUND(I95*H95,2)</f>
        <v>0</v>
      </c>
      <c r="K95" s="204" t="s">
        <v>123</v>
      </c>
      <c r="L95" s="46"/>
      <c r="M95" s="209" t="s">
        <v>19</v>
      </c>
      <c r="N95" s="210" t="s">
        <v>41</v>
      </c>
      <c r="O95" s="86"/>
      <c r="P95" s="211">
        <f>O95*H95</f>
        <v>0</v>
      </c>
      <c r="Q95" s="211">
        <v>0.026200000000000001</v>
      </c>
      <c r="R95" s="211">
        <f>Q95*H95</f>
        <v>0.55203400000000002</v>
      </c>
      <c r="S95" s="211">
        <v>0</v>
      </c>
      <c r="T95" s="212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3" t="s">
        <v>124</v>
      </c>
      <c r="AT95" s="213" t="s">
        <v>119</v>
      </c>
      <c r="AU95" s="213" t="s">
        <v>80</v>
      </c>
      <c r="AY95" s="19" t="s">
        <v>116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9" t="s">
        <v>78</v>
      </c>
      <c r="BK95" s="214">
        <f>ROUND(I95*H95,2)</f>
        <v>0</v>
      </c>
      <c r="BL95" s="19" t="s">
        <v>124</v>
      </c>
      <c r="BM95" s="213" t="s">
        <v>125</v>
      </c>
    </row>
    <row r="96" s="2" customFormat="1">
      <c r="A96" s="40"/>
      <c r="B96" s="41"/>
      <c r="C96" s="42"/>
      <c r="D96" s="215" t="s">
        <v>126</v>
      </c>
      <c r="E96" s="42"/>
      <c r="F96" s="216" t="s">
        <v>127</v>
      </c>
      <c r="G96" s="42"/>
      <c r="H96" s="42"/>
      <c r="I96" s="217"/>
      <c r="J96" s="42"/>
      <c r="K96" s="42"/>
      <c r="L96" s="46"/>
      <c r="M96" s="218"/>
      <c r="N96" s="219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126</v>
      </c>
      <c r="AU96" s="19" t="s">
        <v>80</v>
      </c>
    </row>
    <row r="97" s="13" customFormat="1">
      <c r="A97" s="13"/>
      <c r="B97" s="220"/>
      <c r="C97" s="221"/>
      <c r="D97" s="222" t="s">
        <v>128</v>
      </c>
      <c r="E97" s="223" t="s">
        <v>19</v>
      </c>
      <c r="F97" s="224" t="s">
        <v>129</v>
      </c>
      <c r="G97" s="221"/>
      <c r="H97" s="225">
        <v>21.07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128</v>
      </c>
      <c r="AU97" s="231" t="s">
        <v>80</v>
      </c>
      <c r="AV97" s="13" t="s">
        <v>80</v>
      </c>
      <c r="AW97" s="13" t="s">
        <v>32</v>
      </c>
      <c r="AX97" s="13" t="s">
        <v>78</v>
      </c>
      <c r="AY97" s="231" t="s">
        <v>116</v>
      </c>
    </row>
    <row r="98" s="2" customFormat="1" ht="16.5" customHeight="1">
      <c r="A98" s="40"/>
      <c r="B98" s="41"/>
      <c r="C98" s="202" t="s">
        <v>80</v>
      </c>
      <c r="D98" s="202" t="s">
        <v>119</v>
      </c>
      <c r="E98" s="203" t="s">
        <v>130</v>
      </c>
      <c r="F98" s="204" t="s">
        <v>131</v>
      </c>
      <c r="G98" s="205" t="s">
        <v>132</v>
      </c>
      <c r="H98" s="206">
        <v>412.80000000000001</v>
      </c>
      <c r="I98" s="207"/>
      <c r="J98" s="208">
        <f>ROUND(I98*H98,2)</f>
        <v>0</v>
      </c>
      <c r="K98" s="204" t="s">
        <v>123</v>
      </c>
      <c r="L98" s="46"/>
      <c r="M98" s="209" t="s">
        <v>19</v>
      </c>
      <c r="N98" s="210" t="s">
        <v>41</v>
      </c>
      <c r="O98" s="86"/>
      <c r="P98" s="211">
        <f>O98*H98</f>
        <v>0</v>
      </c>
      <c r="Q98" s="211">
        <v>0.0015</v>
      </c>
      <c r="R98" s="211">
        <f>Q98*H98</f>
        <v>0.61920000000000008</v>
      </c>
      <c r="S98" s="211">
        <v>0</v>
      </c>
      <c r="T98" s="21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124</v>
      </c>
      <c r="AT98" s="213" t="s">
        <v>119</v>
      </c>
      <c r="AU98" s="213" t="s">
        <v>80</v>
      </c>
      <c r="AY98" s="19" t="s">
        <v>116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78</v>
      </c>
      <c r="BK98" s="214">
        <f>ROUND(I98*H98,2)</f>
        <v>0</v>
      </c>
      <c r="BL98" s="19" t="s">
        <v>124</v>
      </c>
      <c r="BM98" s="213" t="s">
        <v>133</v>
      </c>
    </row>
    <row r="99" s="2" customFormat="1">
      <c r="A99" s="40"/>
      <c r="B99" s="41"/>
      <c r="C99" s="42"/>
      <c r="D99" s="215" t="s">
        <v>126</v>
      </c>
      <c r="E99" s="42"/>
      <c r="F99" s="216" t="s">
        <v>134</v>
      </c>
      <c r="G99" s="42"/>
      <c r="H99" s="42"/>
      <c r="I99" s="217"/>
      <c r="J99" s="42"/>
      <c r="K99" s="42"/>
      <c r="L99" s="46"/>
      <c r="M99" s="218"/>
      <c r="N99" s="219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126</v>
      </c>
      <c r="AU99" s="19" t="s">
        <v>80</v>
      </c>
    </row>
    <row r="100" s="14" customFormat="1">
      <c r="A100" s="14"/>
      <c r="B100" s="232"/>
      <c r="C100" s="233"/>
      <c r="D100" s="222" t="s">
        <v>128</v>
      </c>
      <c r="E100" s="234" t="s">
        <v>19</v>
      </c>
      <c r="F100" s="235" t="s">
        <v>135</v>
      </c>
      <c r="G100" s="233"/>
      <c r="H100" s="234" t="s">
        <v>19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128</v>
      </c>
      <c r="AU100" s="241" t="s">
        <v>80</v>
      </c>
      <c r="AV100" s="14" t="s">
        <v>78</v>
      </c>
      <c r="AW100" s="14" t="s">
        <v>32</v>
      </c>
      <c r="AX100" s="14" t="s">
        <v>70</v>
      </c>
      <c r="AY100" s="241" t="s">
        <v>116</v>
      </c>
    </row>
    <row r="101" s="13" customFormat="1">
      <c r="A101" s="13"/>
      <c r="B101" s="220"/>
      <c r="C101" s="221"/>
      <c r="D101" s="222" t="s">
        <v>128</v>
      </c>
      <c r="E101" s="223" t="s">
        <v>19</v>
      </c>
      <c r="F101" s="224" t="s">
        <v>136</v>
      </c>
      <c r="G101" s="221"/>
      <c r="H101" s="225">
        <v>412.80000000000001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128</v>
      </c>
      <c r="AU101" s="231" t="s">
        <v>80</v>
      </c>
      <c r="AV101" s="13" t="s">
        <v>80</v>
      </c>
      <c r="AW101" s="13" t="s">
        <v>32</v>
      </c>
      <c r="AX101" s="13" t="s">
        <v>78</v>
      </c>
      <c r="AY101" s="231" t="s">
        <v>116</v>
      </c>
    </row>
    <row r="102" s="2" customFormat="1" ht="24.15" customHeight="1">
      <c r="A102" s="40"/>
      <c r="B102" s="41"/>
      <c r="C102" s="202" t="s">
        <v>137</v>
      </c>
      <c r="D102" s="202" t="s">
        <v>119</v>
      </c>
      <c r="E102" s="203" t="s">
        <v>138</v>
      </c>
      <c r="F102" s="204" t="s">
        <v>139</v>
      </c>
      <c r="G102" s="205" t="s">
        <v>140</v>
      </c>
      <c r="H102" s="206">
        <v>43</v>
      </c>
      <c r="I102" s="207"/>
      <c r="J102" s="208">
        <f>ROUND(I102*H102,2)</f>
        <v>0</v>
      </c>
      <c r="K102" s="204" t="s">
        <v>19</v>
      </c>
      <c r="L102" s="46"/>
      <c r="M102" s="209" t="s">
        <v>19</v>
      </c>
      <c r="N102" s="210" t="s">
        <v>41</v>
      </c>
      <c r="O102" s="86"/>
      <c r="P102" s="211">
        <f>O102*H102</f>
        <v>0</v>
      </c>
      <c r="Q102" s="211">
        <v>0.041700000000000001</v>
      </c>
      <c r="R102" s="211">
        <f>Q102*H102</f>
        <v>1.7931000000000001</v>
      </c>
      <c r="S102" s="211">
        <v>0</v>
      </c>
      <c r="T102" s="212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3" t="s">
        <v>124</v>
      </c>
      <c r="AT102" s="213" t="s">
        <v>119</v>
      </c>
      <c r="AU102" s="213" t="s">
        <v>80</v>
      </c>
      <c r="AY102" s="19" t="s">
        <v>116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78</v>
      </c>
      <c r="BK102" s="214">
        <f>ROUND(I102*H102,2)</f>
        <v>0</v>
      </c>
      <c r="BL102" s="19" t="s">
        <v>124</v>
      </c>
      <c r="BM102" s="213" t="s">
        <v>141</v>
      </c>
    </row>
    <row r="103" s="13" customFormat="1">
      <c r="A103" s="13"/>
      <c r="B103" s="220"/>
      <c r="C103" s="221"/>
      <c r="D103" s="222" t="s">
        <v>128</v>
      </c>
      <c r="E103" s="223" t="s">
        <v>19</v>
      </c>
      <c r="F103" s="224" t="s">
        <v>142</v>
      </c>
      <c r="G103" s="221"/>
      <c r="H103" s="225">
        <v>13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128</v>
      </c>
      <c r="AU103" s="231" t="s">
        <v>80</v>
      </c>
      <c r="AV103" s="13" t="s">
        <v>80</v>
      </c>
      <c r="AW103" s="13" t="s">
        <v>32</v>
      </c>
      <c r="AX103" s="13" t="s">
        <v>70</v>
      </c>
      <c r="AY103" s="231" t="s">
        <v>116</v>
      </c>
    </row>
    <row r="104" s="13" customFormat="1">
      <c r="A104" s="13"/>
      <c r="B104" s="220"/>
      <c r="C104" s="221"/>
      <c r="D104" s="222" t="s">
        <v>128</v>
      </c>
      <c r="E104" s="223" t="s">
        <v>19</v>
      </c>
      <c r="F104" s="224" t="s">
        <v>143</v>
      </c>
      <c r="G104" s="221"/>
      <c r="H104" s="225">
        <v>15</v>
      </c>
      <c r="I104" s="226"/>
      <c r="J104" s="221"/>
      <c r="K104" s="221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128</v>
      </c>
      <c r="AU104" s="231" t="s">
        <v>80</v>
      </c>
      <c r="AV104" s="13" t="s">
        <v>80</v>
      </c>
      <c r="AW104" s="13" t="s">
        <v>32</v>
      </c>
      <c r="AX104" s="13" t="s">
        <v>70</v>
      </c>
      <c r="AY104" s="231" t="s">
        <v>116</v>
      </c>
    </row>
    <row r="105" s="13" customFormat="1">
      <c r="A105" s="13"/>
      <c r="B105" s="220"/>
      <c r="C105" s="221"/>
      <c r="D105" s="222" t="s">
        <v>128</v>
      </c>
      <c r="E105" s="223" t="s">
        <v>19</v>
      </c>
      <c r="F105" s="224" t="s">
        <v>144</v>
      </c>
      <c r="G105" s="221"/>
      <c r="H105" s="225">
        <v>15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128</v>
      </c>
      <c r="AU105" s="231" t="s">
        <v>80</v>
      </c>
      <c r="AV105" s="13" t="s">
        <v>80</v>
      </c>
      <c r="AW105" s="13" t="s">
        <v>32</v>
      </c>
      <c r="AX105" s="13" t="s">
        <v>70</v>
      </c>
      <c r="AY105" s="231" t="s">
        <v>116</v>
      </c>
    </row>
    <row r="106" s="15" customFormat="1">
      <c r="A106" s="15"/>
      <c r="B106" s="242"/>
      <c r="C106" s="243"/>
      <c r="D106" s="222" t="s">
        <v>128</v>
      </c>
      <c r="E106" s="244" t="s">
        <v>19</v>
      </c>
      <c r="F106" s="245" t="s">
        <v>145</v>
      </c>
      <c r="G106" s="243"/>
      <c r="H106" s="246">
        <v>43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2" t="s">
        <v>128</v>
      </c>
      <c r="AU106" s="252" t="s">
        <v>80</v>
      </c>
      <c r="AV106" s="15" t="s">
        <v>124</v>
      </c>
      <c r="AW106" s="15" t="s">
        <v>32</v>
      </c>
      <c r="AX106" s="15" t="s">
        <v>78</v>
      </c>
      <c r="AY106" s="252" t="s">
        <v>116</v>
      </c>
    </row>
    <row r="107" s="2" customFormat="1" ht="16.5" customHeight="1">
      <c r="A107" s="40"/>
      <c r="B107" s="41"/>
      <c r="C107" s="253" t="s">
        <v>124</v>
      </c>
      <c r="D107" s="253" t="s">
        <v>146</v>
      </c>
      <c r="E107" s="254" t="s">
        <v>147</v>
      </c>
      <c r="F107" s="255" t="s">
        <v>148</v>
      </c>
      <c r="G107" s="256" t="s">
        <v>140</v>
      </c>
      <c r="H107" s="257">
        <v>20</v>
      </c>
      <c r="I107" s="258"/>
      <c r="J107" s="259">
        <f>ROUND(I107*H107,2)</f>
        <v>0</v>
      </c>
      <c r="K107" s="255" t="s">
        <v>19</v>
      </c>
      <c r="L107" s="260"/>
      <c r="M107" s="261" t="s">
        <v>19</v>
      </c>
      <c r="N107" s="262" t="s">
        <v>41</v>
      </c>
      <c r="O107" s="86"/>
      <c r="P107" s="211">
        <f>O107*H107</f>
        <v>0</v>
      </c>
      <c r="Q107" s="211">
        <v>0.01272</v>
      </c>
      <c r="R107" s="211">
        <f>Q107*H107</f>
        <v>0.25440000000000002</v>
      </c>
      <c r="S107" s="211">
        <v>0</v>
      </c>
      <c r="T107" s="21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3" t="s">
        <v>149</v>
      </c>
      <c r="AT107" s="213" t="s">
        <v>146</v>
      </c>
      <c r="AU107" s="213" t="s">
        <v>80</v>
      </c>
      <c r="AY107" s="19" t="s">
        <v>116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9" t="s">
        <v>78</v>
      </c>
      <c r="BK107" s="214">
        <f>ROUND(I107*H107,2)</f>
        <v>0</v>
      </c>
      <c r="BL107" s="19" t="s">
        <v>124</v>
      </c>
      <c r="BM107" s="213" t="s">
        <v>150</v>
      </c>
    </row>
    <row r="108" s="13" customFormat="1">
      <c r="A108" s="13"/>
      <c r="B108" s="220"/>
      <c r="C108" s="221"/>
      <c r="D108" s="222" t="s">
        <v>128</v>
      </c>
      <c r="E108" s="223" t="s">
        <v>19</v>
      </c>
      <c r="F108" s="224" t="s">
        <v>151</v>
      </c>
      <c r="G108" s="221"/>
      <c r="H108" s="225">
        <v>7</v>
      </c>
      <c r="I108" s="226"/>
      <c r="J108" s="221"/>
      <c r="K108" s="221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128</v>
      </c>
      <c r="AU108" s="231" t="s">
        <v>80</v>
      </c>
      <c r="AV108" s="13" t="s">
        <v>80</v>
      </c>
      <c r="AW108" s="13" t="s">
        <v>32</v>
      </c>
      <c r="AX108" s="13" t="s">
        <v>70</v>
      </c>
      <c r="AY108" s="231" t="s">
        <v>116</v>
      </c>
    </row>
    <row r="109" s="13" customFormat="1">
      <c r="A109" s="13"/>
      <c r="B109" s="220"/>
      <c r="C109" s="221"/>
      <c r="D109" s="222" t="s">
        <v>128</v>
      </c>
      <c r="E109" s="223" t="s">
        <v>19</v>
      </c>
      <c r="F109" s="224" t="s">
        <v>152</v>
      </c>
      <c r="G109" s="221"/>
      <c r="H109" s="225">
        <v>7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128</v>
      </c>
      <c r="AU109" s="231" t="s">
        <v>80</v>
      </c>
      <c r="AV109" s="13" t="s">
        <v>80</v>
      </c>
      <c r="AW109" s="13" t="s">
        <v>32</v>
      </c>
      <c r="AX109" s="13" t="s">
        <v>70</v>
      </c>
      <c r="AY109" s="231" t="s">
        <v>116</v>
      </c>
    </row>
    <row r="110" s="13" customFormat="1">
      <c r="A110" s="13"/>
      <c r="B110" s="220"/>
      <c r="C110" s="221"/>
      <c r="D110" s="222" t="s">
        <v>128</v>
      </c>
      <c r="E110" s="223" t="s">
        <v>19</v>
      </c>
      <c r="F110" s="224" t="s">
        <v>153</v>
      </c>
      <c r="G110" s="221"/>
      <c r="H110" s="225">
        <v>6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128</v>
      </c>
      <c r="AU110" s="231" t="s">
        <v>80</v>
      </c>
      <c r="AV110" s="13" t="s">
        <v>80</v>
      </c>
      <c r="AW110" s="13" t="s">
        <v>32</v>
      </c>
      <c r="AX110" s="13" t="s">
        <v>70</v>
      </c>
      <c r="AY110" s="231" t="s">
        <v>116</v>
      </c>
    </row>
    <row r="111" s="15" customFormat="1">
      <c r="A111" s="15"/>
      <c r="B111" s="242"/>
      <c r="C111" s="243"/>
      <c r="D111" s="222" t="s">
        <v>128</v>
      </c>
      <c r="E111" s="244" t="s">
        <v>19</v>
      </c>
      <c r="F111" s="245" t="s">
        <v>145</v>
      </c>
      <c r="G111" s="243"/>
      <c r="H111" s="246">
        <v>20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2" t="s">
        <v>128</v>
      </c>
      <c r="AU111" s="252" t="s">
        <v>80</v>
      </c>
      <c r="AV111" s="15" t="s">
        <v>124</v>
      </c>
      <c r="AW111" s="15" t="s">
        <v>32</v>
      </c>
      <c r="AX111" s="15" t="s">
        <v>78</v>
      </c>
      <c r="AY111" s="252" t="s">
        <v>116</v>
      </c>
    </row>
    <row r="112" s="2" customFormat="1" ht="16.5" customHeight="1">
      <c r="A112" s="40"/>
      <c r="B112" s="41"/>
      <c r="C112" s="253" t="s">
        <v>154</v>
      </c>
      <c r="D112" s="253" t="s">
        <v>146</v>
      </c>
      <c r="E112" s="254" t="s">
        <v>155</v>
      </c>
      <c r="F112" s="255" t="s">
        <v>156</v>
      </c>
      <c r="G112" s="256" t="s">
        <v>140</v>
      </c>
      <c r="H112" s="257">
        <v>21</v>
      </c>
      <c r="I112" s="258"/>
      <c r="J112" s="259">
        <f>ROUND(I112*H112,2)</f>
        <v>0</v>
      </c>
      <c r="K112" s="255" t="s">
        <v>123</v>
      </c>
      <c r="L112" s="260"/>
      <c r="M112" s="261" t="s">
        <v>19</v>
      </c>
      <c r="N112" s="262" t="s">
        <v>41</v>
      </c>
      <c r="O112" s="86"/>
      <c r="P112" s="211">
        <f>O112*H112</f>
        <v>0</v>
      </c>
      <c r="Q112" s="211">
        <v>0.012489999999999999</v>
      </c>
      <c r="R112" s="211">
        <f>Q112*H112</f>
        <v>0.26228999999999997</v>
      </c>
      <c r="S112" s="211">
        <v>0</v>
      </c>
      <c r="T112" s="212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3" t="s">
        <v>149</v>
      </c>
      <c r="AT112" s="213" t="s">
        <v>146</v>
      </c>
      <c r="AU112" s="213" t="s">
        <v>80</v>
      </c>
      <c r="AY112" s="19" t="s">
        <v>116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9" t="s">
        <v>78</v>
      </c>
      <c r="BK112" s="214">
        <f>ROUND(I112*H112,2)</f>
        <v>0</v>
      </c>
      <c r="BL112" s="19" t="s">
        <v>124</v>
      </c>
      <c r="BM112" s="213" t="s">
        <v>157</v>
      </c>
    </row>
    <row r="113" s="13" customFormat="1">
      <c r="A113" s="13"/>
      <c r="B113" s="220"/>
      <c r="C113" s="221"/>
      <c r="D113" s="222" t="s">
        <v>128</v>
      </c>
      <c r="E113" s="223" t="s">
        <v>19</v>
      </c>
      <c r="F113" s="224" t="s">
        <v>158</v>
      </c>
      <c r="G113" s="221"/>
      <c r="H113" s="225">
        <v>5</v>
      </c>
      <c r="I113" s="226"/>
      <c r="J113" s="221"/>
      <c r="K113" s="221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128</v>
      </c>
      <c r="AU113" s="231" t="s">
        <v>80</v>
      </c>
      <c r="AV113" s="13" t="s">
        <v>80</v>
      </c>
      <c r="AW113" s="13" t="s">
        <v>32</v>
      </c>
      <c r="AX113" s="13" t="s">
        <v>70</v>
      </c>
      <c r="AY113" s="231" t="s">
        <v>116</v>
      </c>
    </row>
    <row r="114" s="13" customFormat="1">
      <c r="A114" s="13"/>
      <c r="B114" s="220"/>
      <c r="C114" s="221"/>
      <c r="D114" s="222" t="s">
        <v>128</v>
      </c>
      <c r="E114" s="223" t="s">
        <v>19</v>
      </c>
      <c r="F114" s="224" t="s">
        <v>152</v>
      </c>
      <c r="G114" s="221"/>
      <c r="H114" s="225">
        <v>7</v>
      </c>
      <c r="I114" s="226"/>
      <c r="J114" s="221"/>
      <c r="K114" s="221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128</v>
      </c>
      <c r="AU114" s="231" t="s">
        <v>80</v>
      </c>
      <c r="AV114" s="13" t="s">
        <v>80</v>
      </c>
      <c r="AW114" s="13" t="s">
        <v>32</v>
      </c>
      <c r="AX114" s="13" t="s">
        <v>70</v>
      </c>
      <c r="AY114" s="231" t="s">
        <v>116</v>
      </c>
    </row>
    <row r="115" s="13" customFormat="1">
      <c r="A115" s="13"/>
      <c r="B115" s="220"/>
      <c r="C115" s="221"/>
      <c r="D115" s="222" t="s">
        <v>128</v>
      </c>
      <c r="E115" s="223" t="s">
        <v>19</v>
      </c>
      <c r="F115" s="224" t="s">
        <v>159</v>
      </c>
      <c r="G115" s="221"/>
      <c r="H115" s="225">
        <v>9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128</v>
      </c>
      <c r="AU115" s="231" t="s">
        <v>80</v>
      </c>
      <c r="AV115" s="13" t="s">
        <v>80</v>
      </c>
      <c r="AW115" s="13" t="s">
        <v>32</v>
      </c>
      <c r="AX115" s="13" t="s">
        <v>70</v>
      </c>
      <c r="AY115" s="231" t="s">
        <v>116</v>
      </c>
    </row>
    <row r="116" s="15" customFormat="1">
      <c r="A116" s="15"/>
      <c r="B116" s="242"/>
      <c r="C116" s="243"/>
      <c r="D116" s="222" t="s">
        <v>128</v>
      </c>
      <c r="E116" s="244" t="s">
        <v>19</v>
      </c>
      <c r="F116" s="245" t="s">
        <v>145</v>
      </c>
      <c r="G116" s="243"/>
      <c r="H116" s="246">
        <v>21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2" t="s">
        <v>128</v>
      </c>
      <c r="AU116" s="252" t="s">
        <v>80</v>
      </c>
      <c r="AV116" s="15" t="s">
        <v>124</v>
      </c>
      <c r="AW116" s="15" t="s">
        <v>32</v>
      </c>
      <c r="AX116" s="15" t="s">
        <v>78</v>
      </c>
      <c r="AY116" s="252" t="s">
        <v>116</v>
      </c>
    </row>
    <row r="117" s="2" customFormat="1" ht="16.5" customHeight="1">
      <c r="A117" s="40"/>
      <c r="B117" s="41"/>
      <c r="C117" s="253" t="s">
        <v>117</v>
      </c>
      <c r="D117" s="253" t="s">
        <v>146</v>
      </c>
      <c r="E117" s="254" t="s">
        <v>160</v>
      </c>
      <c r="F117" s="255" t="s">
        <v>161</v>
      </c>
      <c r="G117" s="256" t="s">
        <v>140</v>
      </c>
      <c r="H117" s="257">
        <v>2</v>
      </c>
      <c r="I117" s="258"/>
      <c r="J117" s="259">
        <f>ROUND(I117*H117,2)</f>
        <v>0</v>
      </c>
      <c r="K117" s="255" t="s">
        <v>123</v>
      </c>
      <c r="L117" s="260"/>
      <c r="M117" s="261" t="s">
        <v>19</v>
      </c>
      <c r="N117" s="262" t="s">
        <v>41</v>
      </c>
      <c r="O117" s="86"/>
      <c r="P117" s="211">
        <f>O117*H117</f>
        <v>0</v>
      </c>
      <c r="Q117" s="211">
        <v>0.01201</v>
      </c>
      <c r="R117" s="211">
        <f>Q117*H117</f>
        <v>0.02402</v>
      </c>
      <c r="S117" s="211">
        <v>0</v>
      </c>
      <c r="T117" s="21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3" t="s">
        <v>149</v>
      </c>
      <c r="AT117" s="213" t="s">
        <v>146</v>
      </c>
      <c r="AU117" s="213" t="s">
        <v>80</v>
      </c>
      <c r="AY117" s="19" t="s">
        <v>116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9" t="s">
        <v>78</v>
      </c>
      <c r="BK117" s="214">
        <f>ROUND(I117*H117,2)</f>
        <v>0</v>
      </c>
      <c r="BL117" s="19" t="s">
        <v>124</v>
      </c>
      <c r="BM117" s="213" t="s">
        <v>162</v>
      </c>
    </row>
    <row r="118" s="13" customFormat="1">
      <c r="A118" s="13"/>
      <c r="B118" s="220"/>
      <c r="C118" s="221"/>
      <c r="D118" s="222" t="s">
        <v>128</v>
      </c>
      <c r="E118" s="223" t="s">
        <v>19</v>
      </c>
      <c r="F118" s="224" t="s">
        <v>163</v>
      </c>
      <c r="G118" s="221"/>
      <c r="H118" s="225">
        <v>1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128</v>
      </c>
      <c r="AU118" s="231" t="s">
        <v>80</v>
      </c>
      <c r="AV118" s="13" t="s">
        <v>80</v>
      </c>
      <c r="AW118" s="13" t="s">
        <v>32</v>
      </c>
      <c r="AX118" s="13" t="s">
        <v>70</v>
      </c>
      <c r="AY118" s="231" t="s">
        <v>116</v>
      </c>
    </row>
    <row r="119" s="13" customFormat="1">
      <c r="A119" s="13"/>
      <c r="B119" s="220"/>
      <c r="C119" s="221"/>
      <c r="D119" s="222" t="s">
        <v>128</v>
      </c>
      <c r="E119" s="223" t="s">
        <v>19</v>
      </c>
      <c r="F119" s="224" t="s">
        <v>164</v>
      </c>
      <c r="G119" s="221"/>
      <c r="H119" s="225">
        <v>1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128</v>
      </c>
      <c r="AU119" s="231" t="s">
        <v>80</v>
      </c>
      <c r="AV119" s="13" t="s">
        <v>80</v>
      </c>
      <c r="AW119" s="13" t="s">
        <v>32</v>
      </c>
      <c r="AX119" s="13" t="s">
        <v>70</v>
      </c>
      <c r="AY119" s="231" t="s">
        <v>116</v>
      </c>
    </row>
    <row r="120" s="15" customFormat="1">
      <c r="A120" s="15"/>
      <c r="B120" s="242"/>
      <c r="C120" s="243"/>
      <c r="D120" s="222" t="s">
        <v>128</v>
      </c>
      <c r="E120" s="244" t="s">
        <v>19</v>
      </c>
      <c r="F120" s="245" t="s">
        <v>145</v>
      </c>
      <c r="G120" s="243"/>
      <c r="H120" s="246">
        <v>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2" t="s">
        <v>128</v>
      </c>
      <c r="AU120" s="252" t="s">
        <v>80</v>
      </c>
      <c r="AV120" s="15" t="s">
        <v>124</v>
      </c>
      <c r="AW120" s="15" t="s">
        <v>32</v>
      </c>
      <c r="AX120" s="15" t="s">
        <v>78</v>
      </c>
      <c r="AY120" s="252" t="s">
        <v>116</v>
      </c>
    </row>
    <row r="121" s="12" customFormat="1" ht="22.8" customHeight="1">
      <c r="A121" s="12"/>
      <c r="B121" s="186"/>
      <c r="C121" s="187"/>
      <c r="D121" s="188" t="s">
        <v>69</v>
      </c>
      <c r="E121" s="200" t="s">
        <v>165</v>
      </c>
      <c r="F121" s="200" t="s">
        <v>166</v>
      </c>
      <c r="G121" s="187"/>
      <c r="H121" s="187"/>
      <c r="I121" s="190"/>
      <c r="J121" s="201">
        <f>BK121</f>
        <v>0</v>
      </c>
      <c r="K121" s="187"/>
      <c r="L121" s="192"/>
      <c r="M121" s="193"/>
      <c r="N121" s="194"/>
      <c r="O121" s="194"/>
      <c r="P121" s="195">
        <f>SUM(P122:P131)</f>
        <v>0</v>
      </c>
      <c r="Q121" s="194"/>
      <c r="R121" s="195">
        <f>SUM(R122:R131)</f>
        <v>0.0080000000000000002</v>
      </c>
      <c r="S121" s="194"/>
      <c r="T121" s="196">
        <f>SUM(T122:T131)</f>
        <v>3.2679999999999998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7" t="s">
        <v>78</v>
      </c>
      <c r="AT121" s="198" t="s">
        <v>69</v>
      </c>
      <c r="AU121" s="198" t="s">
        <v>78</v>
      </c>
      <c r="AY121" s="197" t="s">
        <v>116</v>
      </c>
      <c r="BK121" s="199">
        <f>SUM(BK122:BK131)</f>
        <v>0</v>
      </c>
    </row>
    <row r="122" s="2" customFormat="1" ht="24.15" customHeight="1">
      <c r="A122" s="40"/>
      <c r="B122" s="41"/>
      <c r="C122" s="202" t="s">
        <v>167</v>
      </c>
      <c r="D122" s="202" t="s">
        <v>119</v>
      </c>
      <c r="E122" s="203" t="s">
        <v>168</v>
      </c>
      <c r="F122" s="204" t="s">
        <v>169</v>
      </c>
      <c r="G122" s="205" t="s">
        <v>122</v>
      </c>
      <c r="H122" s="206">
        <v>200</v>
      </c>
      <c r="I122" s="207"/>
      <c r="J122" s="208">
        <f>ROUND(I122*H122,2)</f>
        <v>0</v>
      </c>
      <c r="K122" s="204" t="s">
        <v>123</v>
      </c>
      <c r="L122" s="46"/>
      <c r="M122" s="209" t="s">
        <v>19</v>
      </c>
      <c r="N122" s="210" t="s">
        <v>41</v>
      </c>
      <c r="O122" s="86"/>
      <c r="P122" s="211">
        <f>O122*H122</f>
        <v>0</v>
      </c>
      <c r="Q122" s="211">
        <v>4.0000000000000003E-05</v>
      </c>
      <c r="R122" s="211">
        <f>Q122*H122</f>
        <v>0.0080000000000000002</v>
      </c>
      <c r="S122" s="211">
        <v>0</v>
      </c>
      <c r="T122" s="212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3" t="s">
        <v>124</v>
      </c>
      <c r="AT122" s="213" t="s">
        <v>119</v>
      </c>
      <c r="AU122" s="213" t="s">
        <v>80</v>
      </c>
      <c r="AY122" s="19" t="s">
        <v>116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9" t="s">
        <v>78</v>
      </c>
      <c r="BK122" s="214">
        <f>ROUND(I122*H122,2)</f>
        <v>0</v>
      </c>
      <c r="BL122" s="19" t="s">
        <v>124</v>
      </c>
      <c r="BM122" s="213" t="s">
        <v>170</v>
      </c>
    </row>
    <row r="123" s="2" customFormat="1">
      <c r="A123" s="40"/>
      <c r="B123" s="41"/>
      <c r="C123" s="42"/>
      <c r="D123" s="215" t="s">
        <v>126</v>
      </c>
      <c r="E123" s="42"/>
      <c r="F123" s="216" t="s">
        <v>171</v>
      </c>
      <c r="G123" s="42"/>
      <c r="H123" s="42"/>
      <c r="I123" s="217"/>
      <c r="J123" s="42"/>
      <c r="K123" s="42"/>
      <c r="L123" s="46"/>
      <c r="M123" s="218"/>
      <c r="N123" s="219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126</v>
      </c>
      <c r="AU123" s="19" t="s">
        <v>80</v>
      </c>
    </row>
    <row r="124" s="13" customFormat="1">
      <c r="A124" s="13"/>
      <c r="B124" s="220"/>
      <c r="C124" s="221"/>
      <c r="D124" s="222" t="s">
        <v>128</v>
      </c>
      <c r="E124" s="223" t="s">
        <v>19</v>
      </c>
      <c r="F124" s="224" t="s">
        <v>172</v>
      </c>
      <c r="G124" s="221"/>
      <c r="H124" s="225">
        <v>200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128</v>
      </c>
      <c r="AU124" s="231" t="s">
        <v>80</v>
      </c>
      <c r="AV124" s="13" t="s">
        <v>80</v>
      </c>
      <c r="AW124" s="13" t="s">
        <v>32</v>
      </c>
      <c r="AX124" s="13" t="s">
        <v>78</v>
      </c>
      <c r="AY124" s="231" t="s">
        <v>116</v>
      </c>
    </row>
    <row r="125" s="2" customFormat="1" ht="24.15" customHeight="1">
      <c r="A125" s="40"/>
      <c r="B125" s="41"/>
      <c r="C125" s="202" t="s">
        <v>149</v>
      </c>
      <c r="D125" s="202" t="s">
        <v>119</v>
      </c>
      <c r="E125" s="203" t="s">
        <v>173</v>
      </c>
      <c r="F125" s="204" t="s">
        <v>174</v>
      </c>
      <c r="G125" s="205" t="s">
        <v>122</v>
      </c>
      <c r="H125" s="206">
        <v>43</v>
      </c>
      <c r="I125" s="207"/>
      <c r="J125" s="208">
        <f>ROUND(I125*H125,2)</f>
        <v>0</v>
      </c>
      <c r="K125" s="204" t="s">
        <v>123</v>
      </c>
      <c r="L125" s="46"/>
      <c r="M125" s="209" t="s">
        <v>19</v>
      </c>
      <c r="N125" s="210" t="s">
        <v>41</v>
      </c>
      <c r="O125" s="86"/>
      <c r="P125" s="211">
        <f>O125*H125</f>
        <v>0</v>
      </c>
      <c r="Q125" s="211">
        <v>0</v>
      </c>
      <c r="R125" s="211">
        <f>Q125*H125</f>
        <v>0</v>
      </c>
      <c r="S125" s="211">
        <v>0.075999999999999998</v>
      </c>
      <c r="T125" s="212">
        <f>S125*H125</f>
        <v>3.2679999999999998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3" t="s">
        <v>124</v>
      </c>
      <c r="AT125" s="213" t="s">
        <v>119</v>
      </c>
      <c r="AU125" s="213" t="s">
        <v>80</v>
      </c>
      <c r="AY125" s="19" t="s">
        <v>116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9" t="s">
        <v>78</v>
      </c>
      <c r="BK125" s="214">
        <f>ROUND(I125*H125,2)</f>
        <v>0</v>
      </c>
      <c r="BL125" s="19" t="s">
        <v>124</v>
      </c>
      <c r="BM125" s="213" t="s">
        <v>175</v>
      </c>
    </row>
    <row r="126" s="2" customFormat="1">
      <c r="A126" s="40"/>
      <c r="B126" s="41"/>
      <c r="C126" s="42"/>
      <c r="D126" s="215" t="s">
        <v>126</v>
      </c>
      <c r="E126" s="42"/>
      <c r="F126" s="216" t="s">
        <v>176</v>
      </c>
      <c r="G126" s="42"/>
      <c r="H126" s="42"/>
      <c r="I126" s="217"/>
      <c r="J126" s="42"/>
      <c r="K126" s="42"/>
      <c r="L126" s="46"/>
      <c r="M126" s="218"/>
      <c r="N126" s="219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126</v>
      </c>
      <c r="AU126" s="19" t="s">
        <v>80</v>
      </c>
    </row>
    <row r="127" s="2" customFormat="1">
      <c r="A127" s="40"/>
      <c r="B127" s="41"/>
      <c r="C127" s="42"/>
      <c r="D127" s="222" t="s">
        <v>177</v>
      </c>
      <c r="E127" s="42"/>
      <c r="F127" s="263" t="s">
        <v>178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177</v>
      </c>
      <c r="AU127" s="19" t="s">
        <v>80</v>
      </c>
    </row>
    <row r="128" s="13" customFormat="1">
      <c r="A128" s="13"/>
      <c r="B128" s="220"/>
      <c r="C128" s="221"/>
      <c r="D128" s="222" t="s">
        <v>128</v>
      </c>
      <c r="E128" s="223" t="s">
        <v>19</v>
      </c>
      <c r="F128" s="224" t="s">
        <v>142</v>
      </c>
      <c r="G128" s="221"/>
      <c r="H128" s="225">
        <v>13</v>
      </c>
      <c r="I128" s="226"/>
      <c r="J128" s="221"/>
      <c r="K128" s="221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128</v>
      </c>
      <c r="AU128" s="231" t="s">
        <v>80</v>
      </c>
      <c r="AV128" s="13" t="s">
        <v>80</v>
      </c>
      <c r="AW128" s="13" t="s">
        <v>32</v>
      </c>
      <c r="AX128" s="13" t="s">
        <v>70</v>
      </c>
      <c r="AY128" s="231" t="s">
        <v>116</v>
      </c>
    </row>
    <row r="129" s="13" customFormat="1">
      <c r="A129" s="13"/>
      <c r="B129" s="220"/>
      <c r="C129" s="221"/>
      <c r="D129" s="222" t="s">
        <v>128</v>
      </c>
      <c r="E129" s="223" t="s">
        <v>19</v>
      </c>
      <c r="F129" s="224" t="s">
        <v>143</v>
      </c>
      <c r="G129" s="221"/>
      <c r="H129" s="225">
        <v>15</v>
      </c>
      <c r="I129" s="226"/>
      <c r="J129" s="221"/>
      <c r="K129" s="221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128</v>
      </c>
      <c r="AU129" s="231" t="s">
        <v>80</v>
      </c>
      <c r="AV129" s="13" t="s">
        <v>80</v>
      </c>
      <c r="AW129" s="13" t="s">
        <v>32</v>
      </c>
      <c r="AX129" s="13" t="s">
        <v>70</v>
      </c>
      <c r="AY129" s="231" t="s">
        <v>116</v>
      </c>
    </row>
    <row r="130" s="13" customFormat="1">
      <c r="A130" s="13"/>
      <c r="B130" s="220"/>
      <c r="C130" s="221"/>
      <c r="D130" s="222" t="s">
        <v>128</v>
      </c>
      <c r="E130" s="223" t="s">
        <v>19</v>
      </c>
      <c r="F130" s="224" t="s">
        <v>144</v>
      </c>
      <c r="G130" s="221"/>
      <c r="H130" s="225">
        <v>15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128</v>
      </c>
      <c r="AU130" s="231" t="s">
        <v>80</v>
      </c>
      <c r="AV130" s="13" t="s">
        <v>80</v>
      </c>
      <c r="AW130" s="13" t="s">
        <v>32</v>
      </c>
      <c r="AX130" s="13" t="s">
        <v>70</v>
      </c>
      <c r="AY130" s="231" t="s">
        <v>116</v>
      </c>
    </row>
    <row r="131" s="15" customFormat="1">
      <c r="A131" s="15"/>
      <c r="B131" s="242"/>
      <c r="C131" s="243"/>
      <c r="D131" s="222" t="s">
        <v>128</v>
      </c>
      <c r="E131" s="244" t="s">
        <v>19</v>
      </c>
      <c r="F131" s="245" t="s">
        <v>145</v>
      </c>
      <c r="G131" s="243"/>
      <c r="H131" s="246">
        <v>43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2" t="s">
        <v>128</v>
      </c>
      <c r="AU131" s="252" t="s">
        <v>80</v>
      </c>
      <c r="AV131" s="15" t="s">
        <v>124</v>
      </c>
      <c r="AW131" s="15" t="s">
        <v>32</v>
      </c>
      <c r="AX131" s="15" t="s">
        <v>78</v>
      </c>
      <c r="AY131" s="252" t="s">
        <v>116</v>
      </c>
    </row>
    <row r="132" s="12" customFormat="1" ht="22.8" customHeight="1">
      <c r="A132" s="12"/>
      <c r="B132" s="186"/>
      <c r="C132" s="187"/>
      <c r="D132" s="188" t="s">
        <v>69</v>
      </c>
      <c r="E132" s="200" t="s">
        <v>179</v>
      </c>
      <c r="F132" s="200" t="s">
        <v>180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SUM(P133:P144)</f>
        <v>0</v>
      </c>
      <c r="Q132" s="194"/>
      <c r="R132" s="195">
        <f>SUM(R133:R144)</f>
        <v>0</v>
      </c>
      <c r="S132" s="194"/>
      <c r="T132" s="196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7" t="s">
        <v>78</v>
      </c>
      <c r="AT132" s="198" t="s">
        <v>69</v>
      </c>
      <c r="AU132" s="198" t="s">
        <v>78</v>
      </c>
      <c r="AY132" s="197" t="s">
        <v>116</v>
      </c>
      <c r="BK132" s="199">
        <f>SUM(BK133:BK144)</f>
        <v>0</v>
      </c>
    </row>
    <row r="133" s="2" customFormat="1" ht="24.15" customHeight="1">
      <c r="A133" s="40"/>
      <c r="B133" s="41"/>
      <c r="C133" s="202" t="s">
        <v>165</v>
      </c>
      <c r="D133" s="202" t="s">
        <v>119</v>
      </c>
      <c r="E133" s="203" t="s">
        <v>181</v>
      </c>
      <c r="F133" s="204" t="s">
        <v>182</v>
      </c>
      <c r="G133" s="205" t="s">
        <v>183</v>
      </c>
      <c r="H133" s="206">
        <v>4.3470000000000004</v>
      </c>
      <c r="I133" s="207"/>
      <c r="J133" s="208">
        <f>ROUND(I133*H133,2)</f>
        <v>0</v>
      </c>
      <c r="K133" s="204" t="s">
        <v>123</v>
      </c>
      <c r="L133" s="46"/>
      <c r="M133" s="209" t="s">
        <v>19</v>
      </c>
      <c r="N133" s="210" t="s">
        <v>41</v>
      </c>
      <c r="O133" s="86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3" t="s">
        <v>124</v>
      </c>
      <c r="AT133" s="213" t="s">
        <v>119</v>
      </c>
      <c r="AU133" s="213" t="s">
        <v>80</v>
      </c>
      <c r="AY133" s="19" t="s">
        <v>116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9" t="s">
        <v>78</v>
      </c>
      <c r="BK133" s="214">
        <f>ROUND(I133*H133,2)</f>
        <v>0</v>
      </c>
      <c r="BL133" s="19" t="s">
        <v>124</v>
      </c>
      <c r="BM133" s="213" t="s">
        <v>184</v>
      </c>
    </row>
    <row r="134" s="2" customFormat="1">
      <c r="A134" s="40"/>
      <c r="B134" s="41"/>
      <c r="C134" s="42"/>
      <c r="D134" s="215" t="s">
        <v>126</v>
      </c>
      <c r="E134" s="42"/>
      <c r="F134" s="216" t="s">
        <v>185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126</v>
      </c>
      <c r="AU134" s="19" t="s">
        <v>80</v>
      </c>
    </row>
    <row r="135" s="2" customFormat="1" ht="37.8" customHeight="1">
      <c r="A135" s="40"/>
      <c r="B135" s="41"/>
      <c r="C135" s="202" t="s">
        <v>186</v>
      </c>
      <c r="D135" s="202" t="s">
        <v>119</v>
      </c>
      <c r="E135" s="203" t="s">
        <v>187</v>
      </c>
      <c r="F135" s="204" t="s">
        <v>188</v>
      </c>
      <c r="G135" s="205" t="s">
        <v>183</v>
      </c>
      <c r="H135" s="206">
        <v>8.6940000000000008</v>
      </c>
      <c r="I135" s="207"/>
      <c r="J135" s="208">
        <f>ROUND(I135*H135,2)</f>
        <v>0</v>
      </c>
      <c r="K135" s="204" t="s">
        <v>123</v>
      </c>
      <c r="L135" s="46"/>
      <c r="M135" s="209" t="s">
        <v>19</v>
      </c>
      <c r="N135" s="210" t="s">
        <v>41</v>
      </c>
      <c r="O135" s="8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3" t="s">
        <v>124</v>
      </c>
      <c r="AT135" s="213" t="s">
        <v>119</v>
      </c>
      <c r="AU135" s="213" t="s">
        <v>80</v>
      </c>
      <c r="AY135" s="19" t="s">
        <v>116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9" t="s">
        <v>78</v>
      </c>
      <c r="BK135" s="214">
        <f>ROUND(I135*H135,2)</f>
        <v>0</v>
      </c>
      <c r="BL135" s="19" t="s">
        <v>124</v>
      </c>
      <c r="BM135" s="213" t="s">
        <v>189</v>
      </c>
    </row>
    <row r="136" s="2" customFormat="1">
      <c r="A136" s="40"/>
      <c r="B136" s="41"/>
      <c r="C136" s="42"/>
      <c r="D136" s="215" t="s">
        <v>126</v>
      </c>
      <c r="E136" s="42"/>
      <c r="F136" s="216" t="s">
        <v>190</v>
      </c>
      <c r="G136" s="42"/>
      <c r="H136" s="42"/>
      <c r="I136" s="217"/>
      <c r="J136" s="42"/>
      <c r="K136" s="42"/>
      <c r="L136" s="46"/>
      <c r="M136" s="218"/>
      <c r="N136" s="219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126</v>
      </c>
      <c r="AU136" s="19" t="s">
        <v>80</v>
      </c>
    </row>
    <row r="137" s="13" customFormat="1">
      <c r="A137" s="13"/>
      <c r="B137" s="220"/>
      <c r="C137" s="221"/>
      <c r="D137" s="222" t="s">
        <v>128</v>
      </c>
      <c r="E137" s="221"/>
      <c r="F137" s="224" t="s">
        <v>191</v>
      </c>
      <c r="G137" s="221"/>
      <c r="H137" s="225">
        <v>8.6940000000000008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128</v>
      </c>
      <c r="AU137" s="231" t="s">
        <v>80</v>
      </c>
      <c r="AV137" s="13" t="s">
        <v>80</v>
      </c>
      <c r="AW137" s="13" t="s">
        <v>4</v>
      </c>
      <c r="AX137" s="13" t="s">
        <v>78</v>
      </c>
      <c r="AY137" s="231" t="s">
        <v>116</v>
      </c>
    </row>
    <row r="138" s="2" customFormat="1" ht="21.75" customHeight="1">
      <c r="A138" s="40"/>
      <c r="B138" s="41"/>
      <c r="C138" s="202" t="s">
        <v>192</v>
      </c>
      <c r="D138" s="202" t="s">
        <v>119</v>
      </c>
      <c r="E138" s="203" t="s">
        <v>193</v>
      </c>
      <c r="F138" s="204" t="s">
        <v>194</v>
      </c>
      <c r="G138" s="205" t="s">
        <v>183</v>
      </c>
      <c r="H138" s="206">
        <v>4.3470000000000004</v>
      </c>
      <c r="I138" s="207"/>
      <c r="J138" s="208">
        <f>ROUND(I138*H138,2)</f>
        <v>0</v>
      </c>
      <c r="K138" s="204" t="s">
        <v>123</v>
      </c>
      <c r="L138" s="46"/>
      <c r="M138" s="209" t="s">
        <v>19</v>
      </c>
      <c r="N138" s="210" t="s">
        <v>41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124</v>
      </c>
      <c r="AT138" s="213" t="s">
        <v>119</v>
      </c>
      <c r="AU138" s="213" t="s">
        <v>80</v>
      </c>
      <c r="AY138" s="19" t="s">
        <v>116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78</v>
      </c>
      <c r="BK138" s="214">
        <f>ROUND(I138*H138,2)</f>
        <v>0</v>
      </c>
      <c r="BL138" s="19" t="s">
        <v>124</v>
      </c>
      <c r="BM138" s="213" t="s">
        <v>195</v>
      </c>
    </row>
    <row r="139" s="2" customFormat="1">
      <c r="A139" s="40"/>
      <c r="B139" s="41"/>
      <c r="C139" s="42"/>
      <c r="D139" s="215" t="s">
        <v>126</v>
      </c>
      <c r="E139" s="42"/>
      <c r="F139" s="216" t="s">
        <v>196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126</v>
      </c>
      <c r="AU139" s="19" t="s">
        <v>80</v>
      </c>
    </row>
    <row r="140" s="2" customFormat="1" ht="24.15" customHeight="1">
      <c r="A140" s="40"/>
      <c r="B140" s="41"/>
      <c r="C140" s="202" t="s">
        <v>8</v>
      </c>
      <c r="D140" s="202" t="s">
        <v>119</v>
      </c>
      <c r="E140" s="203" t="s">
        <v>197</v>
      </c>
      <c r="F140" s="204" t="s">
        <v>198</v>
      </c>
      <c r="G140" s="205" t="s">
        <v>183</v>
      </c>
      <c r="H140" s="206">
        <v>65.204999999999998</v>
      </c>
      <c r="I140" s="207"/>
      <c r="J140" s="208">
        <f>ROUND(I140*H140,2)</f>
        <v>0</v>
      </c>
      <c r="K140" s="204" t="s">
        <v>123</v>
      </c>
      <c r="L140" s="46"/>
      <c r="M140" s="209" t="s">
        <v>19</v>
      </c>
      <c r="N140" s="210" t="s">
        <v>41</v>
      </c>
      <c r="O140" s="8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124</v>
      </c>
      <c r="AT140" s="213" t="s">
        <v>119</v>
      </c>
      <c r="AU140" s="213" t="s">
        <v>80</v>
      </c>
      <c r="AY140" s="19" t="s">
        <v>116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9" t="s">
        <v>78</v>
      </c>
      <c r="BK140" s="214">
        <f>ROUND(I140*H140,2)</f>
        <v>0</v>
      </c>
      <c r="BL140" s="19" t="s">
        <v>124</v>
      </c>
      <c r="BM140" s="213" t="s">
        <v>199</v>
      </c>
    </row>
    <row r="141" s="2" customFormat="1">
      <c r="A141" s="40"/>
      <c r="B141" s="41"/>
      <c r="C141" s="42"/>
      <c r="D141" s="215" t="s">
        <v>126</v>
      </c>
      <c r="E141" s="42"/>
      <c r="F141" s="216" t="s">
        <v>200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126</v>
      </c>
      <c r="AU141" s="19" t="s">
        <v>80</v>
      </c>
    </row>
    <row r="142" s="13" customFormat="1">
      <c r="A142" s="13"/>
      <c r="B142" s="220"/>
      <c r="C142" s="221"/>
      <c r="D142" s="222" t="s">
        <v>128</v>
      </c>
      <c r="E142" s="221"/>
      <c r="F142" s="224" t="s">
        <v>201</v>
      </c>
      <c r="G142" s="221"/>
      <c r="H142" s="225">
        <v>65.204999999999998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128</v>
      </c>
      <c r="AU142" s="231" t="s">
        <v>80</v>
      </c>
      <c r="AV142" s="13" t="s">
        <v>80</v>
      </c>
      <c r="AW142" s="13" t="s">
        <v>4</v>
      </c>
      <c r="AX142" s="13" t="s">
        <v>78</v>
      </c>
      <c r="AY142" s="231" t="s">
        <v>116</v>
      </c>
    </row>
    <row r="143" s="2" customFormat="1" ht="24.15" customHeight="1">
      <c r="A143" s="40"/>
      <c r="B143" s="41"/>
      <c r="C143" s="202" t="s">
        <v>202</v>
      </c>
      <c r="D143" s="202" t="s">
        <v>119</v>
      </c>
      <c r="E143" s="203" t="s">
        <v>203</v>
      </c>
      <c r="F143" s="204" t="s">
        <v>204</v>
      </c>
      <c r="G143" s="205" t="s">
        <v>183</v>
      </c>
      <c r="H143" s="206">
        <v>4.3470000000000004</v>
      </c>
      <c r="I143" s="207"/>
      <c r="J143" s="208">
        <f>ROUND(I143*H143,2)</f>
        <v>0</v>
      </c>
      <c r="K143" s="204" t="s">
        <v>123</v>
      </c>
      <c r="L143" s="46"/>
      <c r="M143" s="209" t="s">
        <v>19</v>
      </c>
      <c r="N143" s="210" t="s">
        <v>41</v>
      </c>
      <c r="O143" s="86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3" t="s">
        <v>124</v>
      </c>
      <c r="AT143" s="213" t="s">
        <v>119</v>
      </c>
      <c r="AU143" s="213" t="s">
        <v>80</v>
      </c>
      <c r="AY143" s="19" t="s">
        <v>116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9" t="s">
        <v>78</v>
      </c>
      <c r="BK143" s="214">
        <f>ROUND(I143*H143,2)</f>
        <v>0</v>
      </c>
      <c r="BL143" s="19" t="s">
        <v>124</v>
      </c>
      <c r="BM143" s="213" t="s">
        <v>205</v>
      </c>
    </row>
    <row r="144" s="2" customFormat="1">
      <c r="A144" s="40"/>
      <c r="B144" s="41"/>
      <c r="C144" s="42"/>
      <c r="D144" s="215" t="s">
        <v>126</v>
      </c>
      <c r="E144" s="42"/>
      <c r="F144" s="216" t="s">
        <v>206</v>
      </c>
      <c r="G144" s="42"/>
      <c r="H144" s="42"/>
      <c r="I144" s="217"/>
      <c r="J144" s="42"/>
      <c r="K144" s="42"/>
      <c r="L144" s="46"/>
      <c r="M144" s="218"/>
      <c r="N144" s="219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126</v>
      </c>
      <c r="AU144" s="19" t="s">
        <v>80</v>
      </c>
    </row>
    <row r="145" s="12" customFormat="1" ht="22.8" customHeight="1">
      <c r="A145" s="12"/>
      <c r="B145" s="186"/>
      <c r="C145" s="187"/>
      <c r="D145" s="188" t="s">
        <v>69</v>
      </c>
      <c r="E145" s="200" t="s">
        <v>207</v>
      </c>
      <c r="F145" s="200" t="s">
        <v>208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SUM(P146:P147)</f>
        <v>0</v>
      </c>
      <c r="Q145" s="194"/>
      <c r="R145" s="195">
        <f>SUM(R146:R147)</f>
        <v>0</v>
      </c>
      <c r="S145" s="194"/>
      <c r="T145" s="19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7" t="s">
        <v>78</v>
      </c>
      <c r="AT145" s="198" t="s">
        <v>69</v>
      </c>
      <c r="AU145" s="198" t="s">
        <v>78</v>
      </c>
      <c r="AY145" s="197" t="s">
        <v>116</v>
      </c>
      <c r="BK145" s="199">
        <f>SUM(BK146:BK147)</f>
        <v>0</v>
      </c>
    </row>
    <row r="146" s="2" customFormat="1" ht="33" customHeight="1">
      <c r="A146" s="40"/>
      <c r="B146" s="41"/>
      <c r="C146" s="202" t="s">
        <v>209</v>
      </c>
      <c r="D146" s="202" t="s">
        <v>119</v>
      </c>
      <c r="E146" s="203" t="s">
        <v>210</v>
      </c>
      <c r="F146" s="204" t="s">
        <v>211</v>
      </c>
      <c r="G146" s="205" t="s">
        <v>183</v>
      </c>
      <c r="H146" s="206">
        <v>3.5129999999999999</v>
      </c>
      <c r="I146" s="207"/>
      <c r="J146" s="208">
        <f>ROUND(I146*H146,2)</f>
        <v>0</v>
      </c>
      <c r="K146" s="204" t="s">
        <v>123</v>
      </c>
      <c r="L146" s="46"/>
      <c r="M146" s="209" t="s">
        <v>19</v>
      </c>
      <c r="N146" s="210" t="s">
        <v>41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124</v>
      </c>
      <c r="AT146" s="213" t="s">
        <v>119</v>
      </c>
      <c r="AU146" s="213" t="s">
        <v>80</v>
      </c>
      <c r="AY146" s="19" t="s">
        <v>116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9" t="s">
        <v>78</v>
      </c>
      <c r="BK146" s="214">
        <f>ROUND(I146*H146,2)</f>
        <v>0</v>
      </c>
      <c r="BL146" s="19" t="s">
        <v>124</v>
      </c>
      <c r="BM146" s="213" t="s">
        <v>212</v>
      </c>
    </row>
    <row r="147" s="2" customFormat="1">
      <c r="A147" s="40"/>
      <c r="B147" s="41"/>
      <c r="C147" s="42"/>
      <c r="D147" s="215" t="s">
        <v>126</v>
      </c>
      <c r="E147" s="42"/>
      <c r="F147" s="216" t="s">
        <v>213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126</v>
      </c>
      <c r="AU147" s="19" t="s">
        <v>80</v>
      </c>
    </row>
    <row r="148" s="12" customFormat="1" ht="25.92" customHeight="1">
      <c r="A148" s="12"/>
      <c r="B148" s="186"/>
      <c r="C148" s="187"/>
      <c r="D148" s="188" t="s">
        <v>69</v>
      </c>
      <c r="E148" s="189" t="s">
        <v>214</v>
      </c>
      <c r="F148" s="189" t="s">
        <v>215</v>
      </c>
      <c r="G148" s="187"/>
      <c r="H148" s="187"/>
      <c r="I148" s="190"/>
      <c r="J148" s="191">
        <f>BK148</f>
        <v>0</v>
      </c>
      <c r="K148" s="187"/>
      <c r="L148" s="192"/>
      <c r="M148" s="193"/>
      <c r="N148" s="194"/>
      <c r="O148" s="194"/>
      <c r="P148" s="195">
        <f>P149+P184</f>
        <v>0</v>
      </c>
      <c r="Q148" s="194"/>
      <c r="R148" s="195">
        <f>R149+R184</f>
        <v>2.8229500000000001</v>
      </c>
      <c r="S148" s="194"/>
      <c r="T148" s="196">
        <f>T149+T184</f>
        <v>1.0792999999999999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7" t="s">
        <v>80</v>
      </c>
      <c r="AT148" s="198" t="s">
        <v>69</v>
      </c>
      <c r="AU148" s="198" t="s">
        <v>70</v>
      </c>
      <c r="AY148" s="197" t="s">
        <v>116</v>
      </c>
      <c r="BK148" s="199">
        <f>BK149+BK184</f>
        <v>0</v>
      </c>
    </row>
    <row r="149" s="12" customFormat="1" ht="22.8" customHeight="1">
      <c r="A149" s="12"/>
      <c r="B149" s="186"/>
      <c r="C149" s="187"/>
      <c r="D149" s="188" t="s">
        <v>69</v>
      </c>
      <c r="E149" s="200" t="s">
        <v>216</v>
      </c>
      <c r="F149" s="200" t="s">
        <v>217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SUM(P150:P183)</f>
        <v>0</v>
      </c>
      <c r="Q149" s="194"/>
      <c r="R149" s="195">
        <f>SUM(R150:R183)</f>
        <v>2.8186499999999999</v>
      </c>
      <c r="S149" s="194"/>
      <c r="T149" s="196">
        <f>SUM(T150:T183)</f>
        <v>1.0792999999999999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7" t="s">
        <v>80</v>
      </c>
      <c r="AT149" s="198" t="s">
        <v>69</v>
      </c>
      <c r="AU149" s="198" t="s">
        <v>78</v>
      </c>
      <c r="AY149" s="197" t="s">
        <v>116</v>
      </c>
      <c r="BK149" s="199">
        <f>SUM(BK150:BK183)</f>
        <v>0</v>
      </c>
    </row>
    <row r="150" s="2" customFormat="1" ht="16.5" customHeight="1">
      <c r="A150" s="40"/>
      <c r="B150" s="41"/>
      <c r="C150" s="202" t="s">
        <v>218</v>
      </c>
      <c r="D150" s="202" t="s">
        <v>119</v>
      </c>
      <c r="E150" s="203" t="s">
        <v>219</v>
      </c>
      <c r="F150" s="204" t="s">
        <v>220</v>
      </c>
      <c r="G150" s="205" t="s">
        <v>140</v>
      </c>
      <c r="H150" s="206">
        <v>43</v>
      </c>
      <c r="I150" s="207"/>
      <c r="J150" s="208">
        <f>ROUND(I150*H150,2)</f>
        <v>0</v>
      </c>
      <c r="K150" s="204" t="s">
        <v>123</v>
      </c>
      <c r="L150" s="46"/>
      <c r="M150" s="209" t="s">
        <v>19</v>
      </c>
      <c r="N150" s="210" t="s">
        <v>41</v>
      </c>
      <c r="O150" s="86"/>
      <c r="P150" s="211">
        <f>O150*H150</f>
        <v>0</v>
      </c>
      <c r="Q150" s="211">
        <v>0</v>
      </c>
      <c r="R150" s="211">
        <f>Q150*H150</f>
        <v>0</v>
      </c>
      <c r="S150" s="211">
        <v>0.001</v>
      </c>
      <c r="T150" s="212">
        <f>S150*H150</f>
        <v>0.043000000000000003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3" t="s">
        <v>221</v>
      </c>
      <c r="AT150" s="213" t="s">
        <v>119</v>
      </c>
      <c r="AU150" s="213" t="s">
        <v>80</v>
      </c>
      <c r="AY150" s="19" t="s">
        <v>116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9" t="s">
        <v>78</v>
      </c>
      <c r="BK150" s="214">
        <f>ROUND(I150*H150,2)</f>
        <v>0</v>
      </c>
      <c r="BL150" s="19" t="s">
        <v>221</v>
      </c>
      <c r="BM150" s="213" t="s">
        <v>222</v>
      </c>
    </row>
    <row r="151" s="2" customFormat="1">
      <c r="A151" s="40"/>
      <c r="B151" s="41"/>
      <c r="C151" s="42"/>
      <c r="D151" s="215" t="s">
        <v>126</v>
      </c>
      <c r="E151" s="42"/>
      <c r="F151" s="216" t="s">
        <v>223</v>
      </c>
      <c r="G151" s="42"/>
      <c r="H151" s="42"/>
      <c r="I151" s="217"/>
      <c r="J151" s="42"/>
      <c r="K151" s="42"/>
      <c r="L151" s="46"/>
      <c r="M151" s="218"/>
      <c r="N151" s="21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126</v>
      </c>
      <c r="AU151" s="19" t="s">
        <v>80</v>
      </c>
    </row>
    <row r="152" s="13" customFormat="1">
      <c r="A152" s="13"/>
      <c r="B152" s="220"/>
      <c r="C152" s="221"/>
      <c r="D152" s="222" t="s">
        <v>128</v>
      </c>
      <c r="E152" s="223" t="s">
        <v>19</v>
      </c>
      <c r="F152" s="224" t="s">
        <v>224</v>
      </c>
      <c r="G152" s="221"/>
      <c r="H152" s="225">
        <v>43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128</v>
      </c>
      <c r="AU152" s="231" t="s">
        <v>80</v>
      </c>
      <c r="AV152" s="13" t="s">
        <v>80</v>
      </c>
      <c r="AW152" s="13" t="s">
        <v>32</v>
      </c>
      <c r="AX152" s="13" t="s">
        <v>78</v>
      </c>
      <c r="AY152" s="231" t="s">
        <v>116</v>
      </c>
    </row>
    <row r="153" s="2" customFormat="1" ht="24.15" customHeight="1">
      <c r="A153" s="40"/>
      <c r="B153" s="41"/>
      <c r="C153" s="202" t="s">
        <v>221</v>
      </c>
      <c r="D153" s="202" t="s">
        <v>119</v>
      </c>
      <c r="E153" s="203" t="s">
        <v>225</v>
      </c>
      <c r="F153" s="204" t="s">
        <v>226</v>
      </c>
      <c r="G153" s="205" t="s">
        <v>140</v>
      </c>
      <c r="H153" s="206">
        <v>23</v>
      </c>
      <c r="I153" s="207"/>
      <c r="J153" s="208">
        <f>ROUND(I153*H153,2)</f>
        <v>0</v>
      </c>
      <c r="K153" s="204" t="s">
        <v>123</v>
      </c>
      <c r="L153" s="46"/>
      <c r="M153" s="209" t="s">
        <v>19</v>
      </c>
      <c r="N153" s="210" t="s">
        <v>41</v>
      </c>
      <c r="O153" s="86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3" t="s">
        <v>221</v>
      </c>
      <c r="AT153" s="213" t="s">
        <v>119</v>
      </c>
      <c r="AU153" s="213" t="s">
        <v>80</v>
      </c>
      <c r="AY153" s="19" t="s">
        <v>116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9" t="s">
        <v>78</v>
      </c>
      <c r="BK153" s="214">
        <f>ROUND(I153*H153,2)</f>
        <v>0</v>
      </c>
      <c r="BL153" s="19" t="s">
        <v>221</v>
      </c>
      <c r="BM153" s="213" t="s">
        <v>227</v>
      </c>
    </row>
    <row r="154" s="2" customFormat="1">
      <c r="A154" s="40"/>
      <c r="B154" s="41"/>
      <c r="C154" s="42"/>
      <c r="D154" s="215" t="s">
        <v>126</v>
      </c>
      <c r="E154" s="42"/>
      <c r="F154" s="216" t="s">
        <v>228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126</v>
      </c>
      <c r="AU154" s="19" t="s">
        <v>80</v>
      </c>
    </row>
    <row r="155" s="13" customFormat="1">
      <c r="A155" s="13"/>
      <c r="B155" s="220"/>
      <c r="C155" s="221"/>
      <c r="D155" s="222" t="s">
        <v>128</v>
      </c>
      <c r="E155" s="223" t="s">
        <v>19</v>
      </c>
      <c r="F155" s="224" t="s">
        <v>229</v>
      </c>
      <c r="G155" s="221"/>
      <c r="H155" s="225">
        <v>21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128</v>
      </c>
      <c r="AU155" s="231" t="s">
        <v>80</v>
      </c>
      <c r="AV155" s="13" t="s">
        <v>80</v>
      </c>
      <c r="AW155" s="13" t="s">
        <v>32</v>
      </c>
      <c r="AX155" s="13" t="s">
        <v>70</v>
      </c>
      <c r="AY155" s="231" t="s">
        <v>116</v>
      </c>
    </row>
    <row r="156" s="13" customFormat="1">
      <c r="A156" s="13"/>
      <c r="B156" s="220"/>
      <c r="C156" s="221"/>
      <c r="D156" s="222" t="s">
        <v>128</v>
      </c>
      <c r="E156" s="223" t="s">
        <v>19</v>
      </c>
      <c r="F156" s="224" t="s">
        <v>230</v>
      </c>
      <c r="G156" s="221"/>
      <c r="H156" s="225">
        <v>2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128</v>
      </c>
      <c r="AU156" s="231" t="s">
        <v>80</v>
      </c>
      <c r="AV156" s="13" t="s">
        <v>80</v>
      </c>
      <c r="AW156" s="13" t="s">
        <v>32</v>
      </c>
      <c r="AX156" s="13" t="s">
        <v>70</v>
      </c>
      <c r="AY156" s="231" t="s">
        <v>116</v>
      </c>
    </row>
    <row r="157" s="15" customFormat="1">
      <c r="A157" s="15"/>
      <c r="B157" s="242"/>
      <c r="C157" s="243"/>
      <c r="D157" s="222" t="s">
        <v>128</v>
      </c>
      <c r="E157" s="244" t="s">
        <v>19</v>
      </c>
      <c r="F157" s="245" t="s">
        <v>145</v>
      </c>
      <c r="G157" s="243"/>
      <c r="H157" s="246">
        <v>23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2" t="s">
        <v>128</v>
      </c>
      <c r="AU157" s="252" t="s">
        <v>80</v>
      </c>
      <c r="AV157" s="15" t="s">
        <v>124</v>
      </c>
      <c r="AW157" s="15" t="s">
        <v>32</v>
      </c>
      <c r="AX157" s="15" t="s">
        <v>78</v>
      </c>
      <c r="AY157" s="252" t="s">
        <v>116</v>
      </c>
    </row>
    <row r="158" s="2" customFormat="1" ht="24.15" customHeight="1">
      <c r="A158" s="40"/>
      <c r="B158" s="41"/>
      <c r="C158" s="202" t="s">
        <v>231</v>
      </c>
      <c r="D158" s="202" t="s">
        <v>119</v>
      </c>
      <c r="E158" s="203" t="s">
        <v>232</v>
      </c>
      <c r="F158" s="204" t="s">
        <v>233</v>
      </c>
      <c r="G158" s="205" t="s">
        <v>140</v>
      </c>
      <c r="H158" s="206">
        <v>20</v>
      </c>
      <c r="I158" s="207"/>
      <c r="J158" s="208">
        <f>ROUND(I158*H158,2)</f>
        <v>0</v>
      </c>
      <c r="K158" s="204" t="s">
        <v>123</v>
      </c>
      <c r="L158" s="46"/>
      <c r="M158" s="209" t="s">
        <v>19</v>
      </c>
      <c r="N158" s="210" t="s">
        <v>41</v>
      </c>
      <c r="O158" s="86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221</v>
      </c>
      <c r="AT158" s="213" t="s">
        <v>119</v>
      </c>
      <c r="AU158" s="213" t="s">
        <v>80</v>
      </c>
      <c r="AY158" s="19" t="s">
        <v>116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78</v>
      </c>
      <c r="BK158" s="214">
        <f>ROUND(I158*H158,2)</f>
        <v>0</v>
      </c>
      <c r="BL158" s="19" t="s">
        <v>221</v>
      </c>
      <c r="BM158" s="213" t="s">
        <v>234</v>
      </c>
    </row>
    <row r="159" s="2" customFormat="1">
      <c r="A159" s="40"/>
      <c r="B159" s="41"/>
      <c r="C159" s="42"/>
      <c r="D159" s="215" t="s">
        <v>126</v>
      </c>
      <c r="E159" s="42"/>
      <c r="F159" s="216" t="s">
        <v>235</v>
      </c>
      <c r="G159" s="42"/>
      <c r="H159" s="42"/>
      <c r="I159" s="217"/>
      <c r="J159" s="42"/>
      <c r="K159" s="42"/>
      <c r="L159" s="46"/>
      <c r="M159" s="218"/>
      <c r="N159" s="21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126</v>
      </c>
      <c r="AU159" s="19" t="s">
        <v>80</v>
      </c>
    </row>
    <row r="160" s="13" customFormat="1">
      <c r="A160" s="13"/>
      <c r="B160" s="220"/>
      <c r="C160" s="221"/>
      <c r="D160" s="222" t="s">
        <v>128</v>
      </c>
      <c r="E160" s="223" t="s">
        <v>19</v>
      </c>
      <c r="F160" s="224" t="s">
        <v>236</v>
      </c>
      <c r="G160" s="221"/>
      <c r="H160" s="225">
        <v>20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128</v>
      </c>
      <c r="AU160" s="231" t="s">
        <v>80</v>
      </c>
      <c r="AV160" s="13" t="s">
        <v>80</v>
      </c>
      <c r="AW160" s="13" t="s">
        <v>32</v>
      </c>
      <c r="AX160" s="13" t="s">
        <v>78</v>
      </c>
      <c r="AY160" s="231" t="s">
        <v>116</v>
      </c>
    </row>
    <row r="161" s="2" customFormat="1" ht="21.75" customHeight="1">
      <c r="A161" s="40"/>
      <c r="B161" s="41"/>
      <c r="C161" s="253" t="s">
        <v>237</v>
      </c>
      <c r="D161" s="253" t="s">
        <v>146</v>
      </c>
      <c r="E161" s="254" t="s">
        <v>238</v>
      </c>
      <c r="F161" s="255" t="s">
        <v>239</v>
      </c>
      <c r="G161" s="256" t="s">
        <v>140</v>
      </c>
      <c r="H161" s="257">
        <v>43</v>
      </c>
      <c r="I161" s="258"/>
      <c r="J161" s="259">
        <f>ROUND(I161*H161,2)</f>
        <v>0</v>
      </c>
      <c r="K161" s="255" t="s">
        <v>123</v>
      </c>
      <c r="L161" s="260"/>
      <c r="M161" s="261" t="s">
        <v>19</v>
      </c>
      <c r="N161" s="262" t="s">
        <v>41</v>
      </c>
      <c r="O161" s="86"/>
      <c r="P161" s="211">
        <f>O161*H161</f>
        <v>0</v>
      </c>
      <c r="Q161" s="211">
        <v>0.0608</v>
      </c>
      <c r="R161" s="211">
        <f>Q161*H161</f>
        <v>2.6143999999999998</v>
      </c>
      <c r="S161" s="211">
        <v>0</v>
      </c>
      <c r="T161" s="21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3" t="s">
        <v>240</v>
      </c>
      <c r="AT161" s="213" t="s">
        <v>146</v>
      </c>
      <c r="AU161" s="213" t="s">
        <v>80</v>
      </c>
      <c r="AY161" s="19" t="s">
        <v>116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9" t="s">
        <v>78</v>
      </c>
      <c r="BK161" s="214">
        <f>ROUND(I161*H161,2)</f>
        <v>0</v>
      </c>
      <c r="BL161" s="19" t="s">
        <v>221</v>
      </c>
      <c r="BM161" s="213" t="s">
        <v>241</v>
      </c>
    </row>
    <row r="162" s="2" customFormat="1">
      <c r="A162" s="40"/>
      <c r="B162" s="41"/>
      <c r="C162" s="42"/>
      <c r="D162" s="222" t="s">
        <v>177</v>
      </c>
      <c r="E162" s="42"/>
      <c r="F162" s="263" t="s">
        <v>242</v>
      </c>
      <c r="G162" s="42"/>
      <c r="H162" s="42"/>
      <c r="I162" s="217"/>
      <c r="J162" s="42"/>
      <c r="K162" s="42"/>
      <c r="L162" s="46"/>
      <c r="M162" s="218"/>
      <c r="N162" s="21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177</v>
      </c>
      <c r="AU162" s="19" t="s">
        <v>80</v>
      </c>
    </row>
    <row r="163" s="2" customFormat="1" ht="16.5" customHeight="1">
      <c r="A163" s="40"/>
      <c r="B163" s="41"/>
      <c r="C163" s="202" t="s">
        <v>243</v>
      </c>
      <c r="D163" s="202" t="s">
        <v>119</v>
      </c>
      <c r="E163" s="203" t="s">
        <v>244</v>
      </c>
      <c r="F163" s="204" t="s">
        <v>245</v>
      </c>
      <c r="G163" s="205" t="s">
        <v>140</v>
      </c>
      <c r="H163" s="206">
        <v>43</v>
      </c>
      <c r="I163" s="207"/>
      <c r="J163" s="208">
        <f>ROUND(I163*H163,2)</f>
        <v>0</v>
      </c>
      <c r="K163" s="204" t="s">
        <v>123</v>
      </c>
      <c r="L163" s="46"/>
      <c r="M163" s="209" t="s">
        <v>19</v>
      </c>
      <c r="N163" s="210" t="s">
        <v>41</v>
      </c>
      <c r="O163" s="8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221</v>
      </c>
      <c r="AT163" s="213" t="s">
        <v>119</v>
      </c>
      <c r="AU163" s="213" t="s">
        <v>80</v>
      </c>
      <c r="AY163" s="19" t="s">
        <v>116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78</v>
      </c>
      <c r="BK163" s="214">
        <f>ROUND(I163*H163,2)</f>
        <v>0</v>
      </c>
      <c r="BL163" s="19" t="s">
        <v>221</v>
      </c>
      <c r="BM163" s="213" t="s">
        <v>246</v>
      </c>
    </row>
    <row r="164" s="2" customFormat="1">
      <c r="A164" s="40"/>
      <c r="B164" s="41"/>
      <c r="C164" s="42"/>
      <c r="D164" s="215" t="s">
        <v>126</v>
      </c>
      <c r="E164" s="42"/>
      <c r="F164" s="216" t="s">
        <v>247</v>
      </c>
      <c r="G164" s="42"/>
      <c r="H164" s="42"/>
      <c r="I164" s="217"/>
      <c r="J164" s="42"/>
      <c r="K164" s="42"/>
      <c r="L164" s="46"/>
      <c r="M164" s="218"/>
      <c r="N164" s="21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126</v>
      </c>
      <c r="AU164" s="19" t="s">
        <v>80</v>
      </c>
    </row>
    <row r="165" s="2" customFormat="1" ht="16.5" customHeight="1">
      <c r="A165" s="40"/>
      <c r="B165" s="41"/>
      <c r="C165" s="253" t="s">
        <v>248</v>
      </c>
      <c r="D165" s="253" t="s">
        <v>146</v>
      </c>
      <c r="E165" s="254" t="s">
        <v>249</v>
      </c>
      <c r="F165" s="255" t="s">
        <v>250</v>
      </c>
      <c r="G165" s="256" t="s">
        <v>140</v>
      </c>
      <c r="H165" s="257">
        <v>43</v>
      </c>
      <c r="I165" s="258"/>
      <c r="J165" s="259">
        <f>ROUND(I165*H165,2)</f>
        <v>0</v>
      </c>
      <c r="K165" s="255" t="s">
        <v>123</v>
      </c>
      <c r="L165" s="260"/>
      <c r="M165" s="261" t="s">
        <v>19</v>
      </c>
      <c r="N165" s="262" t="s">
        <v>41</v>
      </c>
      <c r="O165" s="86"/>
      <c r="P165" s="211">
        <f>O165*H165</f>
        <v>0</v>
      </c>
      <c r="Q165" s="211">
        <v>0.0023999999999999998</v>
      </c>
      <c r="R165" s="211">
        <f>Q165*H165</f>
        <v>0.10319999999999999</v>
      </c>
      <c r="S165" s="211">
        <v>0</v>
      </c>
      <c r="T165" s="21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3" t="s">
        <v>240</v>
      </c>
      <c r="AT165" s="213" t="s">
        <v>146</v>
      </c>
      <c r="AU165" s="213" t="s">
        <v>80</v>
      </c>
      <c r="AY165" s="19" t="s">
        <v>116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9" t="s">
        <v>78</v>
      </c>
      <c r="BK165" s="214">
        <f>ROUND(I165*H165,2)</f>
        <v>0</v>
      </c>
      <c r="BL165" s="19" t="s">
        <v>221</v>
      </c>
      <c r="BM165" s="213" t="s">
        <v>251</v>
      </c>
    </row>
    <row r="166" s="2" customFormat="1">
      <c r="A166" s="40"/>
      <c r="B166" s="41"/>
      <c r="C166" s="42"/>
      <c r="D166" s="222" t="s">
        <v>177</v>
      </c>
      <c r="E166" s="42"/>
      <c r="F166" s="263" t="s">
        <v>252</v>
      </c>
      <c r="G166" s="42"/>
      <c r="H166" s="42"/>
      <c r="I166" s="217"/>
      <c r="J166" s="42"/>
      <c r="K166" s="42"/>
      <c r="L166" s="46"/>
      <c r="M166" s="218"/>
      <c r="N166" s="219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177</v>
      </c>
      <c r="AU166" s="19" t="s">
        <v>80</v>
      </c>
    </row>
    <row r="167" s="2" customFormat="1" ht="16.5" customHeight="1">
      <c r="A167" s="40"/>
      <c r="B167" s="41"/>
      <c r="C167" s="202" t="s">
        <v>7</v>
      </c>
      <c r="D167" s="202" t="s">
        <v>119</v>
      </c>
      <c r="E167" s="203" t="s">
        <v>253</v>
      </c>
      <c r="F167" s="204" t="s">
        <v>254</v>
      </c>
      <c r="G167" s="205" t="s">
        <v>140</v>
      </c>
      <c r="H167" s="206">
        <v>43</v>
      </c>
      <c r="I167" s="207"/>
      <c r="J167" s="208">
        <f>ROUND(I167*H167,2)</f>
        <v>0</v>
      </c>
      <c r="K167" s="204" t="s">
        <v>123</v>
      </c>
      <c r="L167" s="46"/>
      <c r="M167" s="209" t="s">
        <v>19</v>
      </c>
      <c r="N167" s="210" t="s">
        <v>41</v>
      </c>
      <c r="O167" s="86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3" t="s">
        <v>221</v>
      </c>
      <c r="AT167" s="213" t="s">
        <v>119</v>
      </c>
      <c r="AU167" s="213" t="s">
        <v>80</v>
      </c>
      <c r="AY167" s="19" t="s">
        <v>116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9" t="s">
        <v>78</v>
      </c>
      <c r="BK167" s="214">
        <f>ROUND(I167*H167,2)</f>
        <v>0</v>
      </c>
      <c r="BL167" s="19" t="s">
        <v>221</v>
      </c>
      <c r="BM167" s="213" t="s">
        <v>255</v>
      </c>
    </row>
    <row r="168" s="2" customFormat="1">
      <c r="A168" s="40"/>
      <c r="B168" s="41"/>
      <c r="C168" s="42"/>
      <c r="D168" s="215" t="s">
        <v>126</v>
      </c>
      <c r="E168" s="42"/>
      <c r="F168" s="216" t="s">
        <v>256</v>
      </c>
      <c r="G168" s="42"/>
      <c r="H168" s="42"/>
      <c r="I168" s="217"/>
      <c r="J168" s="42"/>
      <c r="K168" s="42"/>
      <c r="L168" s="46"/>
      <c r="M168" s="218"/>
      <c r="N168" s="219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126</v>
      </c>
      <c r="AU168" s="19" t="s">
        <v>80</v>
      </c>
    </row>
    <row r="169" s="2" customFormat="1" ht="16.5" customHeight="1">
      <c r="A169" s="40"/>
      <c r="B169" s="41"/>
      <c r="C169" s="253" t="s">
        <v>257</v>
      </c>
      <c r="D169" s="253" t="s">
        <v>146</v>
      </c>
      <c r="E169" s="254" t="s">
        <v>258</v>
      </c>
      <c r="F169" s="255" t="s">
        <v>259</v>
      </c>
      <c r="G169" s="256" t="s">
        <v>140</v>
      </c>
      <c r="H169" s="257">
        <v>43</v>
      </c>
      <c r="I169" s="258"/>
      <c r="J169" s="259">
        <f>ROUND(I169*H169,2)</f>
        <v>0</v>
      </c>
      <c r="K169" s="255" t="s">
        <v>123</v>
      </c>
      <c r="L169" s="260"/>
      <c r="M169" s="261" t="s">
        <v>19</v>
      </c>
      <c r="N169" s="262" t="s">
        <v>41</v>
      </c>
      <c r="O169" s="86"/>
      <c r="P169" s="211">
        <f>O169*H169</f>
        <v>0</v>
      </c>
      <c r="Q169" s="211">
        <v>0.0022000000000000001</v>
      </c>
      <c r="R169" s="211">
        <f>Q169*H169</f>
        <v>0.094600000000000004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240</v>
      </c>
      <c r="AT169" s="213" t="s">
        <v>146</v>
      </c>
      <c r="AU169" s="213" t="s">
        <v>80</v>
      </c>
      <c r="AY169" s="19" t="s">
        <v>116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78</v>
      </c>
      <c r="BK169" s="214">
        <f>ROUND(I169*H169,2)</f>
        <v>0</v>
      </c>
      <c r="BL169" s="19" t="s">
        <v>221</v>
      </c>
      <c r="BM169" s="213" t="s">
        <v>260</v>
      </c>
    </row>
    <row r="170" s="2" customFormat="1">
      <c r="A170" s="40"/>
      <c r="B170" s="41"/>
      <c r="C170" s="42"/>
      <c r="D170" s="222" t="s">
        <v>177</v>
      </c>
      <c r="E170" s="42"/>
      <c r="F170" s="263" t="s">
        <v>261</v>
      </c>
      <c r="G170" s="42"/>
      <c r="H170" s="42"/>
      <c r="I170" s="217"/>
      <c r="J170" s="42"/>
      <c r="K170" s="42"/>
      <c r="L170" s="46"/>
      <c r="M170" s="218"/>
      <c r="N170" s="21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177</v>
      </c>
      <c r="AU170" s="19" t="s">
        <v>80</v>
      </c>
    </row>
    <row r="171" s="2" customFormat="1" ht="16.5" customHeight="1">
      <c r="A171" s="40"/>
      <c r="B171" s="41"/>
      <c r="C171" s="202" t="s">
        <v>262</v>
      </c>
      <c r="D171" s="202" t="s">
        <v>119</v>
      </c>
      <c r="E171" s="203" t="s">
        <v>263</v>
      </c>
      <c r="F171" s="204" t="s">
        <v>264</v>
      </c>
      <c r="G171" s="205" t="s">
        <v>140</v>
      </c>
      <c r="H171" s="206">
        <v>43</v>
      </c>
      <c r="I171" s="207"/>
      <c r="J171" s="208">
        <f>ROUND(I171*H171,2)</f>
        <v>0</v>
      </c>
      <c r="K171" s="204" t="s">
        <v>123</v>
      </c>
      <c r="L171" s="46"/>
      <c r="M171" s="209" t="s">
        <v>19</v>
      </c>
      <c r="N171" s="210" t="s">
        <v>41</v>
      </c>
      <c r="O171" s="86"/>
      <c r="P171" s="211">
        <f>O171*H171</f>
        <v>0</v>
      </c>
      <c r="Q171" s="211">
        <v>0</v>
      </c>
      <c r="R171" s="211">
        <f>Q171*H171</f>
        <v>0</v>
      </c>
      <c r="S171" s="211">
        <v>0.00010000000000000001</v>
      </c>
      <c r="T171" s="212">
        <f>S171*H171</f>
        <v>0.0043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3" t="s">
        <v>221</v>
      </c>
      <c r="AT171" s="213" t="s">
        <v>119</v>
      </c>
      <c r="AU171" s="213" t="s">
        <v>80</v>
      </c>
      <c r="AY171" s="19" t="s">
        <v>116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9" t="s">
        <v>78</v>
      </c>
      <c r="BK171" s="214">
        <f>ROUND(I171*H171,2)</f>
        <v>0</v>
      </c>
      <c r="BL171" s="19" t="s">
        <v>221</v>
      </c>
      <c r="BM171" s="213" t="s">
        <v>265</v>
      </c>
    </row>
    <row r="172" s="2" customFormat="1">
      <c r="A172" s="40"/>
      <c r="B172" s="41"/>
      <c r="C172" s="42"/>
      <c r="D172" s="215" t="s">
        <v>126</v>
      </c>
      <c r="E172" s="42"/>
      <c r="F172" s="216" t="s">
        <v>266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126</v>
      </c>
      <c r="AU172" s="19" t="s">
        <v>80</v>
      </c>
    </row>
    <row r="173" s="13" customFormat="1">
      <c r="A173" s="13"/>
      <c r="B173" s="220"/>
      <c r="C173" s="221"/>
      <c r="D173" s="222" t="s">
        <v>128</v>
      </c>
      <c r="E173" s="223" t="s">
        <v>19</v>
      </c>
      <c r="F173" s="224" t="s">
        <v>224</v>
      </c>
      <c r="G173" s="221"/>
      <c r="H173" s="225">
        <v>43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128</v>
      </c>
      <c r="AU173" s="231" t="s">
        <v>80</v>
      </c>
      <c r="AV173" s="13" t="s">
        <v>80</v>
      </c>
      <c r="AW173" s="13" t="s">
        <v>32</v>
      </c>
      <c r="AX173" s="13" t="s">
        <v>78</v>
      </c>
      <c r="AY173" s="231" t="s">
        <v>116</v>
      </c>
    </row>
    <row r="174" s="2" customFormat="1" ht="16.5" customHeight="1">
      <c r="A174" s="40"/>
      <c r="B174" s="41"/>
      <c r="C174" s="253" t="s">
        <v>267</v>
      </c>
      <c r="D174" s="253" t="s">
        <v>146</v>
      </c>
      <c r="E174" s="254" t="s">
        <v>268</v>
      </c>
      <c r="F174" s="255" t="s">
        <v>269</v>
      </c>
      <c r="G174" s="256" t="s">
        <v>140</v>
      </c>
      <c r="H174" s="257">
        <v>43</v>
      </c>
      <c r="I174" s="258"/>
      <c r="J174" s="259">
        <f>ROUND(I174*H174,2)</f>
        <v>0</v>
      </c>
      <c r="K174" s="255" t="s">
        <v>19</v>
      </c>
      <c r="L174" s="260"/>
      <c r="M174" s="261" t="s">
        <v>19</v>
      </c>
      <c r="N174" s="262" t="s">
        <v>41</v>
      </c>
      <c r="O174" s="86"/>
      <c r="P174" s="211">
        <f>O174*H174</f>
        <v>0</v>
      </c>
      <c r="Q174" s="211">
        <v>0.00014999999999999999</v>
      </c>
      <c r="R174" s="211">
        <f>Q174*H174</f>
        <v>0.0064499999999999991</v>
      </c>
      <c r="S174" s="211">
        <v>0</v>
      </c>
      <c r="T174" s="212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3" t="s">
        <v>240</v>
      </c>
      <c r="AT174" s="213" t="s">
        <v>146</v>
      </c>
      <c r="AU174" s="213" t="s">
        <v>80</v>
      </c>
      <c r="AY174" s="19" t="s">
        <v>116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9" t="s">
        <v>78</v>
      </c>
      <c r="BK174" s="214">
        <f>ROUND(I174*H174,2)</f>
        <v>0</v>
      </c>
      <c r="BL174" s="19" t="s">
        <v>221</v>
      </c>
      <c r="BM174" s="213" t="s">
        <v>270</v>
      </c>
    </row>
    <row r="175" s="2" customFormat="1">
      <c r="A175" s="40"/>
      <c r="B175" s="41"/>
      <c r="C175" s="42"/>
      <c r="D175" s="222" t="s">
        <v>177</v>
      </c>
      <c r="E175" s="42"/>
      <c r="F175" s="263" t="s">
        <v>271</v>
      </c>
      <c r="G175" s="42"/>
      <c r="H175" s="42"/>
      <c r="I175" s="217"/>
      <c r="J175" s="42"/>
      <c r="K175" s="42"/>
      <c r="L175" s="46"/>
      <c r="M175" s="218"/>
      <c r="N175" s="219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177</v>
      </c>
      <c r="AU175" s="19" t="s">
        <v>80</v>
      </c>
    </row>
    <row r="176" s="2" customFormat="1" ht="16.5" customHeight="1">
      <c r="A176" s="40"/>
      <c r="B176" s="41"/>
      <c r="C176" s="202" t="s">
        <v>272</v>
      </c>
      <c r="D176" s="202" t="s">
        <v>119</v>
      </c>
      <c r="E176" s="203" t="s">
        <v>273</v>
      </c>
      <c r="F176" s="204" t="s">
        <v>274</v>
      </c>
      <c r="G176" s="205" t="s">
        <v>140</v>
      </c>
      <c r="H176" s="206">
        <v>43</v>
      </c>
      <c r="I176" s="207"/>
      <c r="J176" s="208">
        <f>ROUND(I176*H176,2)</f>
        <v>0</v>
      </c>
      <c r="K176" s="204" t="s">
        <v>123</v>
      </c>
      <c r="L176" s="46"/>
      <c r="M176" s="209" t="s">
        <v>19</v>
      </c>
      <c r="N176" s="210" t="s">
        <v>41</v>
      </c>
      <c r="O176" s="86"/>
      <c r="P176" s="211">
        <f>O176*H176</f>
        <v>0</v>
      </c>
      <c r="Q176" s="211">
        <v>0</v>
      </c>
      <c r="R176" s="211">
        <f>Q176*H176</f>
        <v>0</v>
      </c>
      <c r="S176" s="211">
        <v>0.024</v>
      </c>
      <c r="T176" s="212">
        <f>S176*H176</f>
        <v>1.032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221</v>
      </c>
      <c r="AT176" s="213" t="s">
        <v>119</v>
      </c>
      <c r="AU176" s="213" t="s">
        <v>80</v>
      </c>
      <c r="AY176" s="19" t="s">
        <v>116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78</v>
      </c>
      <c r="BK176" s="214">
        <f>ROUND(I176*H176,2)</f>
        <v>0</v>
      </c>
      <c r="BL176" s="19" t="s">
        <v>221</v>
      </c>
      <c r="BM176" s="213" t="s">
        <v>275</v>
      </c>
    </row>
    <row r="177" s="2" customFormat="1">
      <c r="A177" s="40"/>
      <c r="B177" s="41"/>
      <c r="C177" s="42"/>
      <c r="D177" s="215" t="s">
        <v>126</v>
      </c>
      <c r="E177" s="42"/>
      <c r="F177" s="216" t="s">
        <v>276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126</v>
      </c>
      <c r="AU177" s="19" t="s">
        <v>80</v>
      </c>
    </row>
    <row r="178" s="13" customFormat="1">
      <c r="A178" s="13"/>
      <c r="B178" s="220"/>
      <c r="C178" s="221"/>
      <c r="D178" s="222" t="s">
        <v>128</v>
      </c>
      <c r="E178" s="223" t="s">
        <v>19</v>
      </c>
      <c r="F178" s="224" t="s">
        <v>142</v>
      </c>
      <c r="G178" s="221"/>
      <c r="H178" s="225">
        <v>13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128</v>
      </c>
      <c r="AU178" s="231" t="s">
        <v>80</v>
      </c>
      <c r="AV178" s="13" t="s">
        <v>80</v>
      </c>
      <c r="AW178" s="13" t="s">
        <v>32</v>
      </c>
      <c r="AX178" s="13" t="s">
        <v>70</v>
      </c>
      <c r="AY178" s="231" t="s">
        <v>116</v>
      </c>
    </row>
    <row r="179" s="13" customFormat="1">
      <c r="A179" s="13"/>
      <c r="B179" s="220"/>
      <c r="C179" s="221"/>
      <c r="D179" s="222" t="s">
        <v>128</v>
      </c>
      <c r="E179" s="223" t="s">
        <v>19</v>
      </c>
      <c r="F179" s="224" t="s">
        <v>143</v>
      </c>
      <c r="G179" s="221"/>
      <c r="H179" s="225">
        <v>15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128</v>
      </c>
      <c r="AU179" s="231" t="s">
        <v>80</v>
      </c>
      <c r="AV179" s="13" t="s">
        <v>80</v>
      </c>
      <c r="AW179" s="13" t="s">
        <v>32</v>
      </c>
      <c r="AX179" s="13" t="s">
        <v>70</v>
      </c>
      <c r="AY179" s="231" t="s">
        <v>116</v>
      </c>
    </row>
    <row r="180" s="13" customFormat="1">
      <c r="A180" s="13"/>
      <c r="B180" s="220"/>
      <c r="C180" s="221"/>
      <c r="D180" s="222" t="s">
        <v>128</v>
      </c>
      <c r="E180" s="223" t="s">
        <v>19</v>
      </c>
      <c r="F180" s="224" t="s">
        <v>144</v>
      </c>
      <c r="G180" s="221"/>
      <c r="H180" s="225">
        <v>15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128</v>
      </c>
      <c r="AU180" s="231" t="s">
        <v>80</v>
      </c>
      <c r="AV180" s="13" t="s">
        <v>80</v>
      </c>
      <c r="AW180" s="13" t="s">
        <v>32</v>
      </c>
      <c r="AX180" s="13" t="s">
        <v>70</v>
      </c>
      <c r="AY180" s="231" t="s">
        <v>116</v>
      </c>
    </row>
    <row r="181" s="15" customFormat="1">
      <c r="A181" s="15"/>
      <c r="B181" s="242"/>
      <c r="C181" s="243"/>
      <c r="D181" s="222" t="s">
        <v>128</v>
      </c>
      <c r="E181" s="244" t="s">
        <v>19</v>
      </c>
      <c r="F181" s="245" t="s">
        <v>145</v>
      </c>
      <c r="G181" s="243"/>
      <c r="H181" s="246">
        <v>43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2" t="s">
        <v>128</v>
      </c>
      <c r="AU181" s="252" t="s">
        <v>80</v>
      </c>
      <c r="AV181" s="15" t="s">
        <v>124</v>
      </c>
      <c r="AW181" s="15" t="s">
        <v>32</v>
      </c>
      <c r="AX181" s="15" t="s">
        <v>78</v>
      </c>
      <c r="AY181" s="252" t="s">
        <v>116</v>
      </c>
    </row>
    <row r="182" s="2" customFormat="1" ht="24.15" customHeight="1">
      <c r="A182" s="40"/>
      <c r="B182" s="41"/>
      <c r="C182" s="202" t="s">
        <v>277</v>
      </c>
      <c r="D182" s="202" t="s">
        <v>119</v>
      </c>
      <c r="E182" s="203" t="s">
        <v>278</v>
      </c>
      <c r="F182" s="204" t="s">
        <v>279</v>
      </c>
      <c r="G182" s="205" t="s">
        <v>183</v>
      </c>
      <c r="H182" s="206">
        <v>2.819</v>
      </c>
      <c r="I182" s="207"/>
      <c r="J182" s="208">
        <f>ROUND(I182*H182,2)</f>
        <v>0</v>
      </c>
      <c r="K182" s="204" t="s">
        <v>123</v>
      </c>
      <c r="L182" s="46"/>
      <c r="M182" s="209" t="s">
        <v>19</v>
      </c>
      <c r="N182" s="210" t="s">
        <v>41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221</v>
      </c>
      <c r="AT182" s="213" t="s">
        <v>119</v>
      </c>
      <c r="AU182" s="213" t="s">
        <v>80</v>
      </c>
      <c r="AY182" s="19" t="s">
        <v>116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78</v>
      </c>
      <c r="BK182" s="214">
        <f>ROUND(I182*H182,2)</f>
        <v>0</v>
      </c>
      <c r="BL182" s="19" t="s">
        <v>221</v>
      </c>
      <c r="BM182" s="213" t="s">
        <v>280</v>
      </c>
    </row>
    <row r="183" s="2" customFormat="1">
      <c r="A183" s="40"/>
      <c r="B183" s="41"/>
      <c r="C183" s="42"/>
      <c r="D183" s="215" t="s">
        <v>126</v>
      </c>
      <c r="E183" s="42"/>
      <c r="F183" s="216" t="s">
        <v>281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126</v>
      </c>
      <c r="AU183" s="19" t="s">
        <v>80</v>
      </c>
    </row>
    <row r="184" s="12" customFormat="1" ht="22.8" customHeight="1">
      <c r="A184" s="12"/>
      <c r="B184" s="186"/>
      <c r="C184" s="187"/>
      <c r="D184" s="188" t="s">
        <v>69</v>
      </c>
      <c r="E184" s="200" t="s">
        <v>282</v>
      </c>
      <c r="F184" s="200" t="s">
        <v>283</v>
      </c>
      <c r="G184" s="187"/>
      <c r="H184" s="187"/>
      <c r="I184" s="190"/>
      <c r="J184" s="201">
        <f>BK184</f>
        <v>0</v>
      </c>
      <c r="K184" s="187"/>
      <c r="L184" s="192"/>
      <c r="M184" s="193"/>
      <c r="N184" s="194"/>
      <c r="O184" s="194"/>
      <c r="P184" s="195">
        <f>SUM(P185:P189)</f>
        <v>0</v>
      </c>
      <c r="Q184" s="194"/>
      <c r="R184" s="195">
        <f>SUM(R185:R189)</f>
        <v>0.0043</v>
      </c>
      <c r="S184" s="194"/>
      <c r="T184" s="196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7" t="s">
        <v>80</v>
      </c>
      <c r="AT184" s="198" t="s">
        <v>69</v>
      </c>
      <c r="AU184" s="198" t="s">
        <v>78</v>
      </c>
      <c r="AY184" s="197" t="s">
        <v>116</v>
      </c>
      <c r="BK184" s="199">
        <f>SUM(BK185:BK189)</f>
        <v>0</v>
      </c>
    </row>
    <row r="185" s="2" customFormat="1" ht="16.5" customHeight="1">
      <c r="A185" s="40"/>
      <c r="B185" s="41"/>
      <c r="C185" s="202" t="s">
        <v>284</v>
      </c>
      <c r="D185" s="202" t="s">
        <v>119</v>
      </c>
      <c r="E185" s="203" t="s">
        <v>285</v>
      </c>
      <c r="F185" s="204" t="s">
        <v>286</v>
      </c>
      <c r="G185" s="205" t="s">
        <v>140</v>
      </c>
      <c r="H185" s="206">
        <v>43</v>
      </c>
      <c r="I185" s="207"/>
      <c r="J185" s="208">
        <f>ROUND(I185*H185,2)</f>
        <v>0</v>
      </c>
      <c r="K185" s="204" t="s">
        <v>123</v>
      </c>
      <c r="L185" s="46"/>
      <c r="M185" s="209" t="s">
        <v>19</v>
      </c>
      <c r="N185" s="210" t="s">
        <v>41</v>
      </c>
      <c r="O185" s="86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3" t="s">
        <v>221</v>
      </c>
      <c r="AT185" s="213" t="s">
        <v>119</v>
      </c>
      <c r="AU185" s="213" t="s">
        <v>80</v>
      </c>
      <c r="AY185" s="19" t="s">
        <v>116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9" t="s">
        <v>78</v>
      </c>
      <c r="BK185" s="214">
        <f>ROUND(I185*H185,2)</f>
        <v>0</v>
      </c>
      <c r="BL185" s="19" t="s">
        <v>221</v>
      </c>
      <c r="BM185" s="213" t="s">
        <v>287</v>
      </c>
    </row>
    <row r="186" s="2" customFormat="1">
      <c r="A186" s="40"/>
      <c r="B186" s="41"/>
      <c r="C186" s="42"/>
      <c r="D186" s="215" t="s">
        <v>126</v>
      </c>
      <c r="E186" s="42"/>
      <c r="F186" s="216" t="s">
        <v>288</v>
      </c>
      <c r="G186" s="42"/>
      <c r="H186" s="42"/>
      <c r="I186" s="217"/>
      <c r="J186" s="42"/>
      <c r="K186" s="42"/>
      <c r="L186" s="46"/>
      <c r="M186" s="218"/>
      <c r="N186" s="219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126</v>
      </c>
      <c r="AU186" s="19" t="s">
        <v>80</v>
      </c>
    </row>
    <row r="187" s="2" customFormat="1" ht="16.5" customHeight="1">
      <c r="A187" s="40"/>
      <c r="B187" s="41"/>
      <c r="C187" s="253" t="s">
        <v>289</v>
      </c>
      <c r="D187" s="253" t="s">
        <v>146</v>
      </c>
      <c r="E187" s="254" t="s">
        <v>290</v>
      </c>
      <c r="F187" s="255" t="s">
        <v>291</v>
      </c>
      <c r="G187" s="256" t="s">
        <v>140</v>
      </c>
      <c r="H187" s="257">
        <v>43</v>
      </c>
      <c r="I187" s="258"/>
      <c r="J187" s="259">
        <f>ROUND(I187*H187,2)</f>
        <v>0</v>
      </c>
      <c r="K187" s="255" t="s">
        <v>123</v>
      </c>
      <c r="L187" s="260"/>
      <c r="M187" s="261" t="s">
        <v>19</v>
      </c>
      <c r="N187" s="262" t="s">
        <v>41</v>
      </c>
      <c r="O187" s="86"/>
      <c r="P187" s="211">
        <f>O187*H187</f>
        <v>0</v>
      </c>
      <c r="Q187" s="211">
        <v>0.00010000000000000001</v>
      </c>
      <c r="R187" s="211">
        <f>Q187*H187</f>
        <v>0.0043</v>
      </c>
      <c r="S187" s="211">
        <v>0</v>
      </c>
      <c r="T187" s="212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3" t="s">
        <v>240</v>
      </c>
      <c r="AT187" s="213" t="s">
        <v>146</v>
      </c>
      <c r="AU187" s="213" t="s">
        <v>80</v>
      </c>
      <c r="AY187" s="19" t="s">
        <v>116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9" t="s">
        <v>78</v>
      </c>
      <c r="BK187" s="214">
        <f>ROUND(I187*H187,2)</f>
        <v>0</v>
      </c>
      <c r="BL187" s="19" t="s">
        <v>221</v>
      </c>
      <c r="BM187" s="213" t="s">
        <v>292</v>
      </c>
    </row>
    <row r="188" s="2" customFormat="1" ht="33" customHeight="1">
      <c r="A188" s="40"/>
      <c r="B188" s="41"/>
      <c r="C188" s="202" t="s">
        <v>293</v>
      </c>
      <c r="D188" s="202" t="s">
        <v>119</v>
      </c>
      <c r="E188" s="203" t="s">
        <v>294</v>
      </c>
      <c r="F188" s="204" t="s">
        <v>295</v>
      </c>
      <c r="G188" s="205" t="s">
        <v>183</v>
      </c>
      <c r="H188" s="206">
        <v>0.0040000000000000001</v>
      </c>
      <c r="I188" s="207"/>
      <c r="J188" s="208">
        <f>ROUND(I188*H188,2)</f>
        <v>0</v>
      </c>
      <c r="K188" s="204" t="s">
        <v>123</v>
      </c>
      <c r="L188" s="46"/>
      <c r="M188" s="209" t="s">
        <v>19</v>
      </c>
      <c r="N188" s="210" t="s">
        <v>41</v>
      </c>
      <c r="O188" s="86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3" t="s">
        <v>221</v>
      </c>
      <c r="AT188" s="213" t="s">
        <v>119</v>
      </c>
      <c r="AU188" s="213" t="s">
        <v>80</v>
      </c>
      <c r="AY188" s="19" t="s">
        <v>116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9" t="s">
        <v>78</v>
      </c>
      <c r="BK188" s="214">
        <f>ROUND(I188*H188,2)</f>
        <v>0</v>
      </c>
      <c r="BL188" s="19" t="s">
        <v>221</v>
      </c>
      <c r="BM188" s="213" t="s">
        <v>296</v>
      </c>
    </row>
    <row r="189" s="2" customFormat="1">
      <c r="A189" s="40"/>
      <c r="B189" s="41"/>
      <c r="C189" s="42"/>
      <c r="D189" s="215" t="s">
        <v>126</v>
      </c>
      <c r="E189" s="42"/>
      <c r="F189" s="216" t="s">
        <v>297</v>
      </c>
      <c r="G189" s="42"/>
      <c r="H189" s="42"/>
      <c r="I189" s="217"/>
      <c r="J189" s="42"/>
      <c r="K189" s="42"/>
      <c r="L189" s="46"/>
      <c r="M189" s="218"/>
      <c r="N189" s="21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126</v>
      </c>
      <c r="AU189" s="19" t="s">
        <v>80</v>
      </c>
    </row>
    <row r="190" s="12" customFormat="1" ht="25.92" customHeight="1">
      <c r="A190" s="12"/>
      <c r="B190" s="186"/>
      <c r="C190" s="187"/>
      <c r="D190" s="188" t="s">
        <v>69</v>
      </c>
      <c r="E190" s="189" t="s">
        <v>298</v>
      </c>
      <c r="F190" s="189" t="s">
        <v>299</v>
      </c>
      <c r="G190" s="187"/>
      <c r="H190" s="187"/>
      <c r="I190" s="190"/>
      <c r="J190" s="191">
        <f>BK190</f>
        <v>0</v>
      </c>
      <c r="K190" s="187"/>
      <c r="L190" s="192"/>
      <c r="M190" s="193"/>
      <c r="N190" s="194"/>
      <c r="O190" s="194"/>
      <c r="P190" s="195">
        <f>SUM(P191:P192)</f>
        <v>0</v>
      </c>
      <c r="Q190" s="194"/>
      <c r="R190" s="195">
        <f>SUM(R191:R192)</f>
        <v>0</v>
      </c>
      <c r="S190" s="194"/>
      <c r="T190" s="196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7" t="s">
        <v>124</v>
      </c>
      <c r="AT190" s="198" t="s">
        <v>69</v>
      </c>
      <c r="AU190" s="198" t="s">
        <v>70</v>
      </c>
      <c r="AY190" s="197" t="s">
        <v>116</v>
      </c>
      <c r="BK190" s="199">
        <f>SUM(BK191:BK192)</f>
        <v>0</v>
      </c>
    </row>
    <row r="191" s="2" customFormat="1" ht="16.5" customHeight="1">
      <c r="A191" s="40"/>
      <c r="B191" s="41"/>
      <c r="C191" s="202" t="s">
        <v>300</v>
      </c>
      <c r="D191" s="202" t="s">
        <v>119</v>
      </c>
      <c r="E191" s="203" t="s">
        <v>301</v>
      </c>
      <c r="F191" s="204" t="s">
        <v>302</v>
      </c>
      <c r="G191" s="205" t="s">
        <v>303</v>
      </c>
      <c r="H191" s="206">
        <v>15</v>
      </c>
      <c r="I191" s="207"/>
      <c r="J191" s="208">
        <f>ROUND(I191*H191,2)</f>
        <v>0</v>
      </c>
      <c r="K191" s="204" t="s">
        <v>123</v>
      </c>
      <c r="L191" s="46"/>
      <c r="M191" s="209" t="s">
        <v>19</v>
      </c>
      <c r="N191" s="210" t="s">
        <v>41</v>
      </c>
      <c r="O191" s="86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304</v>
      </c>
      <c r="AT191" s="213" t="s">
        <v>119</v>
      </c>
      <c r="AU191" s="213" t="s">
        <v>78</v>
      </c>
      <c r="AY191" s="19" t="s">
        <v>116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78</v>
      </c>
      <c r="BK191" s="214">
        <f>ROUND(I191*H191,2)</f>
        <v>0</v>
      </c>
      <c r="BL191" s="19" t="s">
        <v>304</v>
      </c>
      <c r="BM191" s="213" t="s">
        <v>305</v>
      </c>
    </row>
    <row r="192" s="2" customFormat="1">
      <c r="A192" s="40"/>
      <c r="B192" s="41"/>
      <c r="C192" s="42"/>
      <c r="D192" s="215" t="s">
        <v>126</v>
      </c>
      <c r="E192" s="42"/>
      <c r="F192" s="216" t="s">
        <v>306</v>
      </c>
      <c r="G192" s="42"/>
      <c r="H192" s="42"/>
      <c r="I192" s="217"/>
      <c r="J192" s="42"/>
      <c r="K192" s="42"/>
      <c r="L192" s="46"/>
      <c r="M192" s="218"/>
      <c r="N192" s="219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126</v>
      </c>
      <c r="AU192" s="19" t="s">
        <v>78</v>
      </c>
    </row>
    <row r="193" s="12" customFormat="1" ht="25.92" customHeight="1">
      <c r="A193" s="12"/>
      <c r="B193" s="186"/>
      <c r="C193" s="187"/>
      <c r="D193" s="188" t="s">
        <v>69</v>
      </c>
      <c r="E193" s="189" t="s">
        <v>307</v>
      </c>
      <c r="F193" s="189" t="s">
        <v>308</v>
      </c>
      <c r="G193" s="187"/>
      <c r="H193" s="187"/>
      <c r="I193" s="190"/>
      <c r="J193" s="191">
        <f>BK193</f>
        <v>0</v>
      </c>
      <c r="K193" s="187"/>
      <c r="L193" s="192"/>
      <c r="M193" s="193"/>
      <c r="N193" s="194"/>
      <c r="O193" s="194"/>
      <c r="P193" s="195">
        <f>P194+P197+P201</f>
        <v>0</v>
      </c>
      <c r="Q193" s="194"/>
      <c r="R193" s="195">
        <f>R194+R197+R201</f>
        <v>0</v>
      </c>
      <c r="S193" s="194"/>
      <c r="T193" s="196">
        <f>T194+T197+T201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7" t="s">
        <v>154</v>
      </c>
      <c r="AT193" s="198" t="s">
        <v>69</v>
      </c>
      <c r="AU193" s="198" t="s">
        <v>70</v>
      </c>
      <c r="AY193" s="197" t="s">
        <v>116</v>
      </c>
      <c r="BK193" s="199">
        <f>BK194+BK197+BK201</f>
        <v>0</v>
      </c>
    </row>
    <row r="194" s="12" customFormat="1" ht="22.8" customHeight="1">
      <c r="A194" s="12"/>
      <c r="B194" s="186"/>
      <c r="C194" s="187"/>
      <c r="D194" s="188" t="s">
        <v>69</v>
      </c>
      <c r="E194" s="200" t="s">
        <v>309</v>
      </c>
      <c r="F194" s="200" t="s">
        <v>310</v>
      </c>
      <c r="G194" s="187"/>
      <c r="H194" s="187"/>
      <c r="I194" s="190"/>
      <c r="J194" s="201">
        <f>BK194</f>
        <v>0</v>
      </c>
      <c r="K194" s="187"/>
      <c r="L194" s="192"/>
      <c r="M194" s="193"/>
      <c r="N194" s="194"/>
      <c r="O194" s="194"/>
      <c r="P194" s="195">
        <f>SUM(P195:P196)</f>
        <v>0</v>
      </c>
      <c r="Q194" s="194"/>
      <c r="R194" s="195">
        <f>SUM(R195:R196)</f>
        <v>0</v>
      </c>
      <c r="S194" s="194"/>
      <c r="T194" s="196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7" t="s">
        <v>154</v>
      </c>
      <c r="AT194" s="198" t="s">
        <v>69</v>
      </c>
      <c r="AU194" s="198" t="s">
        <v>78</v>
      </c>
      <c r="AY194" s="197" t="s">
        <v>116</v>
      </c>
      <c r="BK194" s="199">
        <f>SUM(BK195:BK196)</f>
        <v>0</v>
      </c>
    </row>
    <row r="195" s="2" customFormat="1" ht="16.5" customHeight="1">
      <c r="A195" s="40"/>
      <c r="B195" s="41"/>
      <c r="C195" s="202" t="s">
        <v>311</v>
      </c>
      <c r="D195" s="202" t="s">
        <v>119</v>
      </c>
      <c r="E195" s="203" t="s">
        <v>312</v>
      </c>
      <c r="F195" s="204" t="s">
        <v>313</v>
      </c>
      <c r="G195" s="205" t="s">
        <v>314</v>
      </c>
      <c r="H195" s="206">
        <v>1</v>
      </c>
      <c r="I195" s="207"/>
      <c r="J195" s="208">
        <f>ROUND(I195*H195,2)</f>
        <v>0</v>
      </c>
      <c r="K195" s="204" t="s">
        <v>123</v>
      </c>
      <c r="L195" s="46"/>
      <c r="M195" s="209" t="s">
        <v>19</v>
      </c>
      <c r="N195" s="210" t="s">
        <v>41</v>
      </c>
      <c r="O195" s="86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315</v>
      </c>
      <c r="AT195" s="213" t="s">
        <v>119</v>
      </c>
      <c r="AU195" s="213" t="s">
        <v>80</v>
      </c>
      <c r="AY195" s="19" t="s">
        <v>116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78</v>
      </c>
      <c r="BK195" s="214">
        <f>ROUND(I195*H195,2)</f>
        <v>0</v>
      </c>
      <c r="BL195" s="19" t="s">
        <v>315</v>
      </c>
      <c r="BM195" s="213" t="s">
        <v>316</v>
      </c>
    </row>
    <row r="196" s="2" customFormat="1">
      <c r="A196" s="40"/>
      <c r="B196" s="41"/>
      <c r="C196" s="42"/>
      <c r="D196" s="215" t="s">
        <v>126</v>
      </c>
      <c r="E196" s="42"/>
      <c r="F196" s="216" t="s">
        <v>317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126</v>
      </c>
      <c r="AU196" s="19" t="s">
        <v>80</v>
      </c>
    </row>
    <row r="197" s="12" customFormat="1" ht="22.8" customHeight="1">
      <c r="A197" s="12"/>
      <c r="B197" s="186"/>
      <c r="C197" s="187"/>
      <c r="D197" s="188" t="s">
        <v>69</v>
      </c>
      <c r="E197" s="200" t="s">
        <v>318</v>
      </c>
      <c r="F197" s="200" t="s">
        <v>319</v>
      </c>
      <c r="G197" s="187"/>
      <c r="H197" s="187"/>
      <c r="I197" s="190"/>
      <c r="J197" s="201">
        <f>BK197</f>
        <v>0</v>
      </c>
      <c r="K197" s="187"/>
      <c r="L197" s="192"/>
      <c r="M197" s="193"/>
      <c r="N197" s="194"/>
      <c r="O197" s="194"/>
      <c r="P197" s="195">
        <f>SUM(P198:P200)</f>
        <v>0</v>
      </c>
      <c r="Q197" s="194"/>
      <c r="R197" s="195">
        <f>SUM(R198:R200)</f>
        <v>0</v>
      </c>
      <c r="S197" s="194"/>
      <c r="T197" s="196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7" t="s">
        <v>154</v>
      </c>
      <c r="AT197" s="198" t="s">
        <v>69</v>
      </c>
      <c r="AU197" s="198" t="s">
        <v>78</v>
      </c>
      <c r="AY197" s="197" t="s">
        <v>116</v>
      </c>
      <c r="BK197" s="199">
        <f>SUM(BK198:BK200)</f>
        <v>0</v>
      </c>
    </row>
    <row r="198" s="2" customFormat="1" ht="16.5" customHeight="1">
      <c r="A198" s="40"/>
      <c r="B198" s="41"/>
      <c r="C198" s="202" t="s">
        <v>240</v>
      </c>
      <c r="D198" s="202" t="s">
        <v>119</v>
      </c>
      <c r="E198" s="203" t="s">
        <v>320</v>
      </c>
      <c r="F198" s="204" t="s">
        <v>321</v>
      </c>
      <c r="G198" s="205" t="s">
        <v>314</v>
      </c>
      <c r="H198" s="206">
        <v>1</v>
      </c>
      <c r="I198" s="207"/>
      <c r="J198" s="208">
        <f>ROUND(I198*H198,2)</f>
        <v>0</v>
      </c>
      <c r="K198" s="204" t="s">
        <v>123</v>
      </c>
      <c r="L198" s="46"/>
      <c r="M198" s="209" t="s">
        <v>19</v>
      </c>
      <c r="N198" s="210" t="s">
        <v>41</v>
      </c>
      <c r="O198" s="86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3" t="s">
        <v>315</v>
      </c>
      <c r="AT198" s="213" t="s">
        <v>119</v>
      </c>
      <c r="AU198" s="213" t="s">
        <v>80</v>
      </c>
      <c r="AY198" s="19" t="s">
        <v>116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9" t="s">
        <v>78</v>
      </c>
      <c r="BK198" s="214">
        <f>ROUND(I198*H198,2)</f>
        <v>0</v>
      </c>
      <c r="BL198" s="19" t="s">
        <v>315</v>
      </c>
      <c r="BM198" s="213" t="s">
        <v>322</v>
      </c>
    </row>
    <row r="199" s="2" customFormat="1">
      <c r="A199" s="40"/>
      <c r="B199" s="41"/>
      <c r="C199" s="42"/>
      <c r="D199" s="215" t="s">
        <v>126</v>
      </c>
      <c r="E199" s="42"/>
      <c r="F199" s="216" t="s">
        <v>323</v>
      </c>
      <c r="G199" s="42"/>
      <c r="H199" s="42"/>
      <c r="I199" s="217"/>
      <c r="J199" s="42"/>
      <c r="K199" s="42"/>
      <c r="L199" s="46"/>
      <c r="M199" s="218"/>
      <c r="N199" s="219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126</v>
      </c>
      <c r="AU199" s="19" t="s">
        <v>80</v>
      </c>
    </row>
    <row r="200" s="2" customFormat="1">
      <c r="A200" s="40"/>
      <c r="B200" s="41"/>
      <c r="C200" s="42"/>
      <c r="D200" s="222" t="s">
        <v>177</v>
      </c>
      <c r="E200" s="42"/>
      <c r="F200" s="263" t="s">
        <v>324</v>
      </c>
      <c r="G200" s="42"/>
      <c r="H200" s="42"/>
      <c r="I200" s="217"/>
      <c r="J200" s="42"/>
      <c r="K200" s="42"/>
      <c r="L200" s="46"/>
      <c r="M200" s="218"/>
      <c r="N200" s="219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177</v>
      </c>
      <c r="AU200" s="19" t="s">
        <v>80</v>
      </c>
    </row>
    <row r="201" s="12" customFormat="1" ht="22.8" customHeight="1">
      <c r="A201" s="12"/>
      <c r="B201" s="186"/>
      <c r="C201" s="187"/>
      <c r="D201" s="188" t="s">
        <v>69</v>
      </c>
      <c r="E201" s="200" t="s">
        <v>325</v>
      </c>
      <c r="F201" s="200" t="s">
        <v>326</v>
      </c>
      <c r="G201" s="187"/>
      <c r="H201" s="187"/>
      <c r="I201" s="190"/>
      <c r="J201" s="201">
        <f>BK201</f>
        <v>0</v>
      </c>
      <c r="K201" s="187"/>
      <c r="L201" s="192"/>
      <c r="M201" s="193"/>
      <c r="N201" s="194"/>
      <c r="O201" s="194"/>
      <c r="P201" s="195">
        <f>SUM(P202:P204)</f>
        <v>0</v>
      </c>
      <c r="Q201" s="194"/>
      <c r="R201" s="195">
        <f>SUM(R202:R204)</f>
        <v>0</v>
      </c>
      <c r="S201" s="194"/>
      <c r="T201" s="196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7" t="s">
        <v>154</v>
      </c>
      <c r="AT201" s="198" t="s">
        <v>69</v>
      </c>
      <c r="AU201" s="198" t="s">
        <v>78</v>
      </c>
      <c r="AY201" s="197" t="s">
        <v>116</v>
      </c>
      <c r="BK201" s="199">
        <f>SUM(BK202:BK204)</f>
        <v>0</v>
      </c>
    </row>
    <row r="202" s="2" customFormat="1" ht="16.5" customHeight="1">
      <c r="A202" s="40"/>
      <c r="B202" s="41"/>
      <c r="C202" s="202" t="s">
        <v>327</v>
      </c>
      <c r="D202" s="202" t="s">
        <v>119</v>
      </c>
      <c r="E202" s="203" t="s">
        <v>328</v>
      </c>
      <c r="F202" s="204" t="s">
        <v>326</v>
      </c>
      <c r="G202" s="205" t="s">
        <v>314</v>
      </c>
      <c r="H202" s="206">
        <v>1</v>
      </c>
      <c r="I202" s="207"/>
      <c r="J202" s="208">
        <f>ROUND(I202*H202,2)</f>
        <v>0</v>
      </c>
      <c r="K202" s="204" t="s">
        <v>123</v>
      </c>
      <c r="L202" s="46"/>
      <c r="M202" s="209" t="s">
        <v>19</v>
      </c>
      <c r="N202" s="210" t="s">
        <v>41</v>
      </c>
      <c r="O202" s="86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3" t="s">
        <v>315</v>
      </c>
      <c r="AT202" s="213" t="s">
        <v>119</v>
      </c>
      <c r="AU202" s="213" t="s">
        <v>80</v>
      </c>
      <c r="AY202" s="19" t="s">
        <v>116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9" t="s">
        <v>78</v>
      </c>
      <c r="BK202" s="214">
        <f>ROUND(I202*H202,2)</f>
        <v>0</v>
      </c>
      <c r="BL202" s="19" t="s">
        <v>315</v>
      </c>
      <c r="BM202" s="213" t="s">
        <v>329</v>
      </c>
    </row>
    <row r="203" s="2" customFormat="1">
      <c r="A203" s="40"/>
      <c r="B203" s="41"/>
      <c r="C203" s="42"/>
      <c r="D203" s="215" t="s">
        <v>126</v>
      </c>
      <c r="E203" s="42"/>
      <c r="F203" s="216" t="s">
        <v>330</v>
      </c>
      <c r="G203" s="42"/>
      <c r="H203" s="42"/>
      <c r="I203" s="217"/>
      <c r="J203" s="42"/>
      <c r="K203" s="42"/>
      <c r="L203" s="46"/>
      <c r="M203" s="218"/>
      <c r="N203" s="219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126</v>
      </c>
      <c r="AU203" s="19" t="s">
        <v>80</v>
      </c>
    </row>
    <row r="204" s="2" customFormat="1">
      <c r="A204" s="40"/>
      <c r="B204" s="41"/>
      <c r="C204" s="42"/>
      <c r="D204" s="222" t="s">
        <v>177</v>
      </c>
      <c r="E204" s="42"/>
      <c r="F204" s="263" t="s">
        <v>331</v>
      </c>
      <c r="G204" s="42"/>
      <c r="H204" s="42"/>
      <c r="I204" s="217"/>
      <c r="J204" s="42"/>
      <c r="K204" s="42"/>
      <c r="L204" s="46"/>
      <c r="M204" s="264"/>
      <c r="N204" s="265"/>
      <c r="O204" s="266"/>
      <c r="P204" s="266"/>
      <c r="Q204" s="266"/>
      <c r="R204" s="266"/>
      <c r="S204" s="266"/>
      <c r="T204" s="26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177</v>
      </c>
      <c r="AU204" s="19" t="s">
        <v>80</v>
      </c>
    </row>
    <row r="205" s="2" customFormat="1" ht="6.96" customHeight="1">
      <c r="A205" s="40"/>
      <c r="B205" s="61"/>
      <c r="C205" s="62"/>
      <c r="D205" s="62"/>
      <c r="E205" s="62"/>
      <c r="F205" s="62"/>
      <c r="G205" s="62"/>
      <c r="H205" s="62"/>
      <c r="I205" s="62"/>
      <c r="J205" s="62"/>
      <c r="K205" s="62"/>
      <c r="L205" s="46"/>
      <c r="M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</sheetData>
  <sheetProtection sheet="1" autoFilter="0" formatColumns="0" formatRows="0" objects="1" scenarios="1" spinCount="100000" saltValue="HSiQmuOUJah79h7yvDlaUR8dokHMZY2an67nycOAMPC1xYq7t6CSWTbp80K61a8p6blOSUq271sVWXOdtF6OzQ==" hashValue="QEhLmN9zoXd3q5Hmcx/OHPQLzicpZEtweGuH7MD0y83ppRcSbhaKVyZrX51lbDaTfJmhnnM/auRGJEymZYqaJg==" algorithmName="SHA-512" password="CC35"/>
  <autoFilter ref="C91:K20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3"/>
    <hyperlink ref="F99" r:id="rId2" display="https://podminky.urs.cz/item/CS_URS_2024_01/619995001"/>
    <hyperlink ref="F123" r:id="rId3" display="https://podminky.urs.cz/item/CS_URS_2024_01/952901111"/>
    <hyperlink ref="F126" r:id="rId4" display="https://podminky.urs.cz/item/CS_URS_2024_01/968072455"/>
    <hyperlink ref="F134" r:id="rId5" display="https://podminky.urs.cz/item/CS_URS_2024_01/997013213"/>
    <hyperlink ref="F136" r:id="rId6" display="https://podminky.urs.cz/item/CS_URS_2024_01/997013219"/>
    <hyperlink ref="F139" r:id="rId7" display="https://podminky.urs.cz/item/CS_URS_2024_01/997013511"/>
    <hyperlink ref="F141" r:id="rId8" display="https://podminky.urs.cz/item/CS_URS_2024_01/997013509"/>
    <hyperlink ref="F144" r:id="rId9" display="https://podminky.urs.cz/item/CS_URS_2024_01/997013871"/>
    <hyperlink ref="F147" r:id="rId10" display="https://podminky.urs.cz/item/CS_URS_2024_01/998018002"/>
    <hyperlink ref="F151" r:id="rId11" display="https://podminky.urs.cz/item/CS_URS_2024_01/766491851"/>
    <hyperlink ref="F154" r:id="rId12" display="https://podminky.urs.cz/item/CS_URS_2024_01/766660021"/>
    <hyperlink ref="F159" r:id="rId13" display="https://podminky.urs.cz/item/CS_URS_2024_01/766660022"/>
    <hyperlink ref="F164" r:id="rId14" display="https://podminky.urs.cz/item/CS_URS_2024_01/766660717"/>
    <hyperlink ref="F168" r:id="rId15" display="https://podminky.urs.cz/item/CS_URS_2024_01/766660729"/>
    <hyperlink ref="F172" r:id="rId16" display="https://podminky.urs.cz/item/CS_URS_2024_01/766664957"/>
    <hyperlink ref="F177" r:id="rId17" display="https://podminky.urs.cz/item/CS_URS_2024_01/766691914"/>
    <hyperlink ref="F183" r:id="rId18" display="https://podminky.urs.cz/item/CS_URS_2024_01/998766122"/>
    <hyperlink ref="F186" r:id="rId19" display="https://podminky.urs.cz/item/CS_URS_2024_01/767648511"/>
    <hyperlink ref="F189" r:id="rId20" display="https://podminky.urs.cz/item/CS_URS_2024_01/998767122"/>
    <hyperlink ref="F192" r:id="rId21" display="https://podminky.urs.cz/item/CS_URS_2024_01/HZS2121"/>
    <hyperlink ref="F196" r:id="rId22" display="https://podminky.urs.cz/item/CS_URS_2024_01/032002000"/>
    <hyperlink ref="F199" r:id="rId23" display="https://podminky.urs.cz/item/CS_URS_2024_01/045002000"/>
    <hyperlink ref="F203" r:id="rId24" display="https://podminky.urs.cz/item/CS_URS_2024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332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333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334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335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336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337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338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339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340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341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342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77</v>
      </c>
      <c r="F18" s="279" t="s">
        <v>343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344</v>
      </c>
      <c r="F19" s="279" t="s">
        <v>345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346</v>
      </c>
      <c r="F20" s="279" t="s">
        <v>347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348</v>
      </c>
      <c r="F21" s="279" t="s">
        <v>349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350</v>
      </c>
      <c r="F22" s="279" t="s">
        <v>351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352</v>
      </c>
      <c r="F23" s="279" t="s">
        <v>353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354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355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356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357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358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359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360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361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362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102</v>
      </c>
      <c r="F36" s="279"/>
      <c r="G36" s="279" t="s">
        <v>363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364</v>
      </c>
      <c r="F37" s="279"/>
      <c r="G37" s="279" t="s">
        <v>365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51</v>
      </c>
      <c r="F38" s="279"/>
      <c r="G38" s="279" t="s">
        <v>366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52</v>
      </c>
      <c r="F39" s="279"/>
      <c r="G39" s="279" t="s">
        <v>367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103</v>
      </c>
      <c r="F40" s="279"/>
      <c r="G40" s="279" t="s">
        <v>368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104</v>
      </c>
      <c r="F41" s="279"/>
      <c r="G41" s="279" t="s">
        <v>369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370</v>
      </c>
      <c r="F42" s="279"/>
      <c r="G42" s="279" t="s">
        <v>371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372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373</v>
      </c>
      <c r="F44" s="279"/>
      <c r="G44" s="279" t="s">
        <v>374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106</v>
      </c>
      <c r="F45" s="279"/>
      <c r="G45" s="279" t="s">
        <v>375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376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377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378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379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380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381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382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383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384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385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386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387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388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389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390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391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392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393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394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395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396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397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398</v>
      </c>
      <c r="D76" s="297"/>
      <c r="E76" s="297"/>
      <c r="F76" s="297" t="s">
        <v>399</v>
      </c>
      <c r="G76" s="298"/>
      <c r="H76" s="297" t="s">
        <v>52</v>
      </c>
      <c r="I76" s="297" t="s">
        <v>55</v>
      </c>
      <c r="J76" s="297" t="s">
        <v>400</v>
      </c>
      <c r="K76" s="296"/>
    </row>
    <row r="77" s="1" customFormat="1" ht="17.25" customHeight="1">
      <c r="B77" s="294"/>
      <c r="C77" s="299" t="s">
        <v>401</v>
      </c>
      <c r="D77" s="299"/>
      <c r="E77" s="299"/>
      <c r="F77" s="300" t="s">
        <v>402</v>
      </c>
      <c r="G77" s="301"/>
      <c r="H77" s="299"/>
      <c r="I77" s="299"/>
      <c r="J77" s="299" t="s">
        <v>403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51</v>
      </c>
      <c r="D79" s="304"/>
      <c r="E79" s="304"/>
      <c r="F79" s="305" t="s">
        <v>404</v>
      </c>
      <c r="G79" s="306"/>
      <c r="H79" s="282" t="s">
        <v>405</v>
      </c>
      <c r="I79" s="282" t="s">
        <v>406</v>
      </c>
      <c r="J79" s="282">
        <v>20</v>
      </c>
      <c r="K79" s="296"/>
    </row>
    <row r="80" s="1" customFormat="1" ht="15" customHeight="1">
      <c r="B80" s="294"/>
      <c r="C80" s="282" t="s">
        <v>407</v>
      </c>
      <c r="D80" s="282"/>
      <c r="E80" s="282"/>
      <c r="F80" s="305" t="s">
        <v>404</v>
      </c>
      <c r="G80" s="306"/>
      <c r="H80" s="282" t="s">
        <v>408</v>
      </c>
      <c r="I80" s="282" t="s">
        <v>406</v>
      </c>
      <c r="J80" s="282">
        <v>120</v>
      </c>
      <c r="K80" s="296"/>
    </row>
    <row r="81" s="1" customFormat="1" ht="15" customHeight="1">
      <c r="B81" s="307"/>
      <c r="C81" s="282" t="s">
        <v>409</v>
      </c>
      <c r="D81" s="282"/>
      <c r="E81" s="282"/>
      <c r="F81" s="305" t="s">
        <v>410</v>
      </c>
      <c r="G81" s="306"/>
      <c r="H81" s="282" t="s">
        <v>411</v>
      </c>
      <c r="I81" s="282" t="s">
        <v>406</v>
      </c>
      <c r="J81" s="282">
        <v>50</v>
      </c>
      <c r="K81" s="296"/>
    </row>
    <row r="82" s="1" customFormat="1" ht="15" customHeight="1">
      <c r="B82" s="307"/>
      <c r="C82" s="282" t="s">
        <v>412</v>
      </c>
      <c r="D82" s="282"/>
      <c r="E82" s="282"/>
      <c r="F82" s="305" t="s">
        <v>404</v>
      </c>
      <c r="G82" s="306"/>
      <c r="H82" s="282" t="s">
        <v>413</v>
      </c>
      <c r="I82" s="282" t="s">
        <v>414</v>
      </c>
      <c r="J82" s="282"/>
      <c r="K82" s="296"/>
    </row>
    <row r="83" s="1" customFormat="1" ht="15" customHeight="1">
      <c r="B83" s="307"/>
      <c r="C83" s="308" t="s">
        <v>415</v>
      </c>
      <c r="D83" s="308"/>
      <c r="E83" s="308"/>
      <c r="F83" s="309" t="s">
        <v>410</v>
      </c>
      <c r="G83" s="308"/>
      <c r="H83" s="308" t="s">
        <v>416</v>
      </c>
      <c r="I83" s="308" t="s">
        <v>406</v>
      </c>
      <c r="J83" s="308">
        <v>15</v>
      </c>
      <c r="K83" s="296"/>
    </row>
    <row r="84" s="1" customFormat="1" ht="15" customHeight="1">
      <c r="B84" s="307"/>
      <c r="C84" s="308" t="s">
        <v>417</v>
      </c>
      <c r="D84" s="308"/>
      <c r="E84" s="308"/>
      <c r="F84" s="309" t="s">
        <v>410</v>
      </c>
      <c r="G84" s="308"/>
      <c r="H84" s="308" t="s">
        <v>418</v>
      </c>
      <c r="I84" s="308" t="s">
        <v>406</v>
      </c>
      <c r="J84" s="308">
        <v>15</v>
      </c>
      <c r="K84" s="296"/>
    </row>
    <row r="85" s="1" customFormat="1" ht="15" customHeight="1">
      <c r="B85" s="307"/>
      <c r="C85" s="308" t="s">
        <v>419</v>
      </c>
      <c r="D85" s="308"/>
      <c r="E85" s="308"/>
      <c r="F85" s="309" t="s">
        <v>410</v>
      </c>
      <c r="G85" s="308"/>
      <c r="H85" s="308" t="s">
        <v>420</v>
      </c>
      <c r="I85" s="308" t="s">
        <v>406</v>
      </c>
      <c r="J85" s="308">
        <v>20</v>
      </c>
      <c r="K85" s="296"/>
    </row>
    <row r="86" s="1" customFormat="1" ht="15" customHeight="1">
      <c r="B86" s="307"/>
      <c r="C86" s="308" t="s">
        <v>421</v>
      </c>
      <c r="D86" s="308"/>
      <c r="E86" s="308"/>
      <c r="F86" s="309" t="s">
        <v>410</v>
      </c>
      <c r="G86" s="308"/>
      <c r="H86" s="308" t="s">
        <v>422</v>
      </c>
      <c r="I86" s="308" t="s">
        <v>406</v>
      </c>
      <c r="J86" s="308">
        <v>20</v>
      </c>
      <c r="K86" s="296"/>
    </row>
    <row r="87" s="1" customFormat="1" ht="15" customHeight="1">
      <c r="B87" s="307"/>
      <c r="C87" s="282" t="s">
        <v>423</v>
      </c>
      <c r="D87" s="282"/>
      <c r="E87" s="282"/>
      <c r="F87" s="305" t="s">
        <v>410</v>
      </c>
      <c r="G87" s="306"/>
      <c r="H87" s="282" t="s">
        <v>424</v>
      </c>
      <c r="I87" s="282" t="s">
        <v>406</v>
      </c>
      <c r="J87" s="282">
        <v>50</v>
      </c>
      <c r="K87" s="296"/>
    </row>
    <row r="88" s="1" customFormat="1" ht="15" customHeight="1">
      <c r="B88" s="307"/>
      <c r="C88" s="282" t="s">
        <v>425</v>
      </c>
      <c r="D88" s="282"/>
      <c r="E88" s="282"/>
      <c r="F88" s="305" t="s">
        <v>410</v>
      </c>
      <c r="G88" s="306"/>
      <c r="H88" s="282" t="s">
        <v>426</v>
      </c>
      <c r="I88" s="282" t="s">
        <v>406</v>
      </c>
      <c r="J88" s="282">
        <v>20</v>
      </c>
      <c r="K88" s="296"/>
    </row>
    <row r="89" s="1" customFormat="1" ht="15" customHeight="1">
      <c r="B89" s="307"/>
      <c r="C89" s="282" t="s">
        <v>427</v>
      </c>
      <c r="D89" s="282"/>
      <c r="E89" s="282"/>
      <c r="F89" s="305" t="s">
        <v>410</v>
      </c>
      <c r="G89" s="306"/>
      <c r="H89" s="282" t="s">
        <v>428</v>
      </c>
      <c r="I89" s="282" t="s">
        <v>406</v>
      </c>
      <c r="J89" s="282">
        <v>20</v>
      </c>
      <c r="K89" s="296"/>
    </row>
    <row r="90" s="1" customFormat="1" ht="15" customHeight="1">
      <c r="B90" s="307"/>
      <c r="C90" s="282" t="s">
        <v>429</v>
      </c>
      <c r="D90" s="282"/>
      <c r="E90" s="282"/>
      <c r="F90" s="305" t="s">
        <v>410</v>
      </c>
      <c r="G90" s="306"/>
      <c r="H90" s="282" t="s">
        <v>430</v>
      </c>
      <c r="I90" s="282" t="s">
        <v>406</v>
      </c>
      <c r="J90" s="282">
        <v>50</v>
      </c>
      <c r="K90" s="296"/>
    </row>
    <row r="91" s="1" customFormat="1" ht="15" customHeight="1">
      <c r="B91" s="307"/>
      <c r="C91" s="282" t="s">
        <v>431</v>
      </c>
      <c r="D91" s="282"/>
      <c r="E91" s="282"/>
      <c r="F91" s="305" t="s">
        <v>410</v>
      </c>
      <c r="G91" s="306"/>
      <c r="H91" s="282" t="s">
        <v>431</v>
      </c>
      <c r="I91" s="282" t="s">
        <v>406</v>
      </c>
      <c r="J91" s="282">
        <v>50</v>
      </c>
      <c r="K91" s="296"/>
    </row>
    <row r="92" s="1" customFormat="1" ht="15" customHeight="1">
      <c r="B92" s="307"/>
      <c r="C92" s="282" t="s">
        <v>432</v>
      </c>
      <c r="D92" s="282"/>
      <c r="E92" s="282"/>
      <c r="F92" s="305" t="s">
        <v>410</v>
      </c>
      <c r="G92" s="306"/>
      <c r="H92" s="282" t="s">
        <v>433</v>
      </c>
      <c r="I92" s="282" t="s">
        <v>406</v>
      </c>
      <c r="J92" s="282">
        <v>255</v>
      </c>
      <c r="K92" s="296"/>
    </row>
    <row r="93" s="1" customFormat="1" ht="15" customHeight="1">
      <c r="B93" s="307"/>
      <c r="C93" s="282" t="s">
        <v>434</v>
      </c>
      <c r="D93" s="282"/>
      <c r="E93" s="282"/>
      <c r="F93" s="305" t="s">
        <v>404</v>
      </c>
      <c r="G93" s="306"/>
      <c r="H93" s="282" t="s">
        <v>435</v>
      </c>
      <c r="I93" s="282" t="s">
        <v>436</v>
      </c>
      <c r="J93" s="282"/>
      <c r="K93" s="296"/>
    </row>
    <row r="94" s="1" customFormat="1" ht="15" customHeight="1">
      <c r="B94" s="307"/>
      <c r="C94" s="282" t="s">
        <v>437</v>
      </c>
      <c r="D94" s="282"/>
      <c r="E94" s="282"/>
      <c r="F94" s="305" t="s">
        <v>404</v>
      </c>
      <c r="G94" s="306"/>
      <c r="H94" s="282" t="s">
        <v>438</v>
      </c>
      <c r="I94" s="282" t="s">
        <v>439</v>
      </c>
      <c r="J94" s="282"/>
      <c r="K94" s="296"/>
    </row>
    <row r="95" s="1" customFormat="1" ht="15" customHeight="1">
      <c r="B95" s="307"/>
      <c r="C95" s="282" t="s">
        <v>440</v>
      </c>
      <c r="D95" s="282"/>
      <c r="E95" s="282"/>
      <c r="F95" s="305" t="s">
        <v>404</v>
      </c>
      <c r="G95" s="306"/>
      <c r="H95" s="282" t="s">
        <v>440</v>
      </c>
      <c r="I95" s="282" t="s">
        <v>439</v>
      </c>
      <c r="J95" s="282"/>
      <c r="K95" s="296"/>
    </row>
    <row r="96" s="1" customFormat="1" ht="15" customHeight="1">
      <c r="B96" s="307"/>
      <c r="C96" s="282" t="s">
        <v>36</v>
      </c>
      <c r="D96" s="282"/>
      <c r="E96" s="282"/>
      <c r="F96" s="305" t="s">
        <v>404</v>
      </c>
      <c r="G96" s="306"/>
      <c r="H96" s="282" t="s">
        <v>441</v>
      </c>
      <c r="I96" s="282" t="s">
        <v>439</v>
      </c>
      <c r="J96" s="282"/>
      <c r="K96" s="296"/>
    </row>
    <row r="97" s="1" customFormat="1" ht="15" customHeight="1">
      <c r="B97" s="307"/>
      <c r="C97" s="282" t="s">
        <v>46</v>
      </c>
      <c r="D97" s="282"/>
      <c r="E97" s="282"/>
      <c r="F97" s="305" t="s">
        <v>404</v>
      </c>
      <c r="G97" s="306"/>
      <c r="H97" s="282" t="s">
        <v>442</v>
      </c>
      <c r="I97" s="282" t="s">
        <v>439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443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398</v>
      </c>
      <c r="D103" s="297"/>
      <c r="E103" s="297"/>
      <c r="F103" s="297" t="s">
        <v>399</v>
      </c>
      <c r="G103" s="298"/>
      <c r="H103" s="297" t="s">
        <v>52</v>
      </c>
      <c r="I103" s="297" t="s">
        <v>55</v>
      </c>
      <c r="J103" s="297" t="s">
        <v>400</v>
      </c>
      <c r="K103" s="296"/>
    </row>
    <row r="104" s="1" customFormat="1" ht="17.25" customHeight="1">
      <c r="B104" s="294"/>
      <c r="C104" s="299" t="s">
        <v>401</v>
      </c>
      <c r="D104" s="299"/>
      <c r="E104" s="299"/>
      <c r="F104" s="300" t="s">
        <v>402</v>
      </c>
      <c r="G104" s="301"/>
      <c r="H104" s="299"/>
      <c r="I104" s="299"/>
      <c r="J104" s="299" t="s">
        <v>403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51</v>
      </c>
      <c r="D106" s="304"/>
      <c r="E106" s="304"/>
      <c r="F106" s="305" t="s">
        <v>404</v>
      </c>
      <c r="G106" s="282"/>
      <c r="H106" s="282" t="s">
        <v>444</v>
      </c>
      <c r="I106" s="282" t="s">
        <v>406</v>
      </c>
      <c r="J106" s="282">
        <v>20</v>
      </c>
      <c r="K106" s="296"/>
    </row>
    <row r="107" s="1" customFormat="1" ht="15" customHeight="1">
      <c r="B107" s="294"/>
      <c r="C107" s="282" t="s">
        <v>407</v>
      </c>
      <c r="D107" s="282"/>
      <c r="E107" s="282"/>
      <c r="F107" s="305" t="s">
        <v>404</v>
      </c>
      <c r="G107" s="282"/>
      <c r="H107" s="282" t="s">
        <v>444</v>
      </c>
      <c r="I107" s="282" t="s">
        <v>406</v>
      </c>
      <c r="J107" s="282">
        <v>120</v>
      </c>
      <c r="K107" s="296"/>
    </row>
    <row r="108" s="1" customFormat="1" ht="15" customHeight="1">
      <c r="B108" s="307"/>
      <c r="C108" s="282" t="s">
        <v>409</v>
      </c>
      <c r="D108" s="282"/>
      <c r="E108" s="282"/>
      <c r="F108" s="305" t="s">
        <v>410</v>
      </c>
      <c r="G108" s="282"/>
      <c r="H108" s="282" t="s">
        <v>444</v>
      </c>
      <c r="I108" s="282" t="s">
        <v>406</v>
      </c>
      <c r="J108" s="282">
        <v>50</v>
      </c>
      <c r="K108" s="296"/>
    </row>
    <row r="109" s="1" customFormat="1" ht="15" customHeight="1">
      <c r="B109" s="307"/>
      <c r="C109" s="282" t="s">
        <v>412</v>
      </c>
      <c r="D109" s="282"/>
      <c r="E109" s="282"/>
      <c r="F109" s="305" t="s">
        <v>404</v>
      </c>
      <c r="G109" s="282"/>
      <c r="H109" s="282" t="s">
        <v>444</v>
      </c>
      <c r="I109" s="282" t="s">
        <v>414</v>
      </c>
      <c r="J109" s="282"/>
      <c r="K109" s="296"/>
    </row>
    <row r="110" s="1" customFormat="1" ht="15" customHeight="1">
      <c r="B110" s="307"/>
      <c r="C110" s="282" t="s">
        <v>423</v>
      </c>
      <c r="D110" s="282"/>
      <c r="E110" s="282"/>
      <c r="F110" s="305" t="s">
        <v>410</v>
      </c>
      <c r="G110" s="282"/>
      <c r="H110" s="282" t="s">
        <v>444</v>
      </c>
      <c r="I110" s="282" t="s">
        <v>406</v>
      </c>
      <c r="J110" s="282">
        <v>50</v>
      </c>
      <c r="K110" s="296"/>
    </row>
    <row r="111" s="1" customFormat="1" ht="15" customHeight="1">
      <c r="B111" s="307"/>
      <c r="C111" s="282" t="s">
        <v>431</v>
      </c>
      <c r="D111" s="282"/>
      <c r="E111" s="282"/>
      <c r="F111" s="305" t="s">
        <v>410</v>
      </c>
      <c r="G111" s="282"/>
      <c r="H111" s="282" t="s">
        <v>444</v>
      </c>
      <c r="I111" s="282" t="s">
        <v>406</v>
      </c>
      <c r="J111" s="282">
        <v>50</v>
      </c>
      <c r="K111" s="296"/>
    </row>
    <row r="112" s="1" customFormat="1" ht="15" customHeight="1">
      <c r="B112" s="307"/>
      <c r="C112" s="282" t="s">
        <v>429</v>
      </c>
      <c r="D112" s="282"/>
      <c r="E112" s="282"/>
      <c r="F112" s="305" t="s">
        <v>410</v>
      </c>
      <c r="G112" s="282"/>
      <c r="H112" s="282" t="s">
        <v>444</v>
      </c>
      <c r="I112" s="282" t="s">
        <v>406</v>
      </c>
      <c r="J112" s="282">
        <v>50</v>
      </c>
      <c r="K112" s="296"/>
    </row>
    <row r="113" s="1" customFormat="1" ht="15" customHeight="1">
      <c r="B113" s="307"/>
      <c r="C113" s="282" t="s">
        <v>51</v>
      </c>
      <c r="D113" s="282"/>
      <c r="E113" s="282"/>
      <c r="F113" s="305" t="s">
        <v>404</v>
      </c>
      <c r="G113" s="282"/>
      <c r="H113" s="282" t="s">
        <v>445</v>
      </c>
      <c r="I113" s="282" t="s">
        <v>406</v>
      </c>
      <c r="J113" s="282">
        <v>20</v>
      </c>
      <c r="K113" s="296"/>
    </row>
    <row r="114" s="1" customFormat="1" ht="15" customHeight="1">
      <c r="B114" s="307"/>
      <c r="C114" s="282" t="s">
        <v>446</v>
      </c>
      <c r="D114" s="282"/>
      <c r="E114" s="282"/>
      <c r="F114" s="305" t="s">
        <v>404</v>
      </c>
      <c r="G114" s="282"/>
      <c r="H114" s="282" t="s">
        <v>447</v>
      </c>
      <c r="I114" s="282" t="s">
        <v>406</v>
      </c>
      <c r="J114" s="282">
        <v>120</v>
      </c>
      <c r="K114" s="296"/>
    </row>
    <row r="115" s="1" customFormat="1" ht="15" customHeight="1">
      <c r="B115" s="307"/>
      <c r="C115" s="282" t="s">
        <v>36</v>
      </c>
      <c r="D115" s="282"/>
      <c r="E115" s="282"/>
      <c r="F115" s="305" t="s">
        <v>404</v>
      </c>
      <c r="G115" s="282"/>
      <c r="H115" s="282" t="s">
        <v>448</v>
      </c>
      <c r="I115" s="282" t="s">
        <v>439</v>
      </c>
      <c r="J115" s="282"/>
      <c r="K115" s="296"/>
    </row>
    <row r="116" s="1" customFormat="1" ht="15" customHeight="1">
      <c r="B116" s="307"/>
      <c r="C116" s="282" t="s">
        <v>46</v>
      </c>
      <c r="D116" s="282"/>
      <c r="E116" s="282"/>
      <c r="F116" s="305" t="s">
        <v>404</v>
      </c>
      <c r="G116" s="282"/>
      <c r="H116" s="282" t="s">
        <v>449</v>
      </c>
      <c r="I116" s="282" t="s">
        <v>439</v>
      </c>
      <c r="J116" s="282"/>
      <c r="K116" s="296"/>
    </row>
    <row r="117" s="1" customFormat="1" ht="15" customHeight="1">
      <c r="B117" s="307"/>
      <c r="C117" s="282" t="s">
        <v>55</v>
      </c>
      <c r="D117" s="282"/>
      <c r="E117" s="282"/>
      <c r="F117" s="305" t="s">
        <v>404</v>
      </c>
      <c r="G117" s="282"/>
      <c r="H117" s="282" t="s">
        <v>450</v>
      </c>
      <c r="I117" s="282" t="s">
        <v>451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452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398</v>
      </c>
      <c r="D123" s="297"/>
      <c r="E123" s="297"/>
      <c r="F123" s="297" t="s">
        <v>399</v>
      </c>
      <c r="G123" s="298"/>
      <c r="H123" s="297" t="s">
        <v>52</v>
      </c>
      <c r="I123" s="297" t="s">
        <v>55</v>
      </c>
      <c r="J123" s="297" t="s">
        <v>400</v>
      </c>
      <c r="K123" s="326"/>
    </row>
    <row r="124" s="1" customFormat="1" ht="17.25" customHeight="1">
      <c r="B124" s="325"/>
      <c r="C124" s="299" t="s">
        <v>401</v>
      </c>
      <c r="D124" s="299"/>
      <c r="E124" s="299"/>
      <c r="F124" s="300" t="s">
        <v>402</v>
      </c>
      <c r="G124" s="301"/>
      <c r="H124" s="299"/>
      <c r="I124" s="299"/>
      <c r="J124" s="299" t="s">
        <v>403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407</v>
      </c>
      <c r="D126" s="304"/>
      <c r="E126" s="304"/>
      <c r="F126" s="305" t="s">
        <v>404</v>
      </c>
      <c r="G126" s="282"/>
      <c r="H126" s="282" t="s">
        <v>444</v>
      </c>
      <c r="I126" s="282" t="s">
        <v>406</v>
      </c>
      <c r="J126" s="282">
        <v>120</v>
      </c>
      <c r="K126" s="330"/>
    </row>
    <row r="127" s="1" customFormat="1" ht="15" customHeight="1">
      <c r="B127" s="327"/>
      <c r="C127" s="282" t="s">
        <v>453</v>
      </c>
      <c r="D127" s="282"/>
      <c r="E127" s="282"/>
      <c r="F127" s="305" t="s">
        <v>404</v>
      </c>
      <c r="G127" s="282"/>
      <c r="H127" s="282" t="s">
        <v>454</v>
      </c>
      <c r="I127" s="282" t="s">
        <v>406</v>
      </c>
      <c r="J127" s="282" t="s">
        <v>455</v>
      </c>
      <c r="K127" s="330"/>
    </row>
    <row r="128" s="1" customFormat="1" ht="15" customHeight="1">
      <c r="B128" s="327"/>
      <c r="C128" s="282" t="s">
        <v>352</v>
      </c>
      <c r="D128" s="282"/>
      <c r="E128" s="282"/>
      <c r="F128" s="305" t="s">
        <v>404</v>
      </c>
      <c r="G128" s="282"/>
      <c r="H128" s="282" t="s">
        <v>456</v>
      </c>
      <c r="I128" s="282" t="s">
        <v>406</v>
      </c>
      <c r="J128" s="282" t="s">
        <v>455</v>
      </c>
      <c r="K128" s="330"/>
    </row>
    <row r="129" s="1" customFormat="1" ht="15" customHeight="1">
      <c r="B129" s="327"/>
      <c r="C129" s="282" t="s">
        <v>415</v>
      </c>
      <c r="D129" s="282"/>
      <c r="E129" s="282"/>
      <c r="F129" s="305" t="s">
        <v>410</v>
      </c>
      <c r="G129" s="282"/>
      <c r="H129" s="282" t="s">
        <v>416</v>
      </c>
      <c r="I129" s="282" t="s">
        <v>406</v>
      </c>
      <c r="J129" s="282">
        <v>15</v>
      </c>
      <c r="K129" s="330"/>
    </row>
    <row r="130" s="1" customFormat="1" ht="15" customHeight="1">
      <c r="B130" s="327"/>
      <c r="C130" s="308" t="s">
        <v>417</v>
      </c>
      <c r="D130" s="308"/>
      <c r="E130" s="308"/>
      <c r="F130" s="309" t="s">
        <v>410</v>
      </c>
      <c r="G130" s="308"/>
      <c r="H130" s="308" t="s">
        <v>418</v>
      </c>
      <c r="I130" s="308" t="s">
        <v>406</v>
      </c>
      <c r="J130" s="308">
        <v>15</v>
      </c>
      <c r="K130" s="330"/>
    </row>
    <row r="131" s="1" customFormat="1" ht="15" customHeight="1">
      <c r="B131" s="327"/>
      <c r="C131" s="308" t="s">
        <v>419</v>
      </c>
      <c r="D131" s="308"/>
      <c r="E131" s="308"/>
      <c r="F131" s="309" t="s">
        <v>410</v>
      </c>
      <c r="G131" s="308"/>
      <c r="H131" s="308" t="s">
        <v>420</v>
      </c>
      <c r="I131" s="308" t="s">
        <v>406</v>
      </c>
      <c r="J131" s="308">
        <v>20</v>
      </c>
      <c r="K131" s="330"/>
    </row>
    <row r="132" s="1" customFormat="1" ht="15" customHeight="1">
      <c r="B132" s="327"/>
      <c r="C132" s="308" t="s">
        <v>421</v>
      </c>
      <c r="D132" s="308"/>
      <c r="E132" s="308"/>
      <c r="F132" s="309" t="s">
        <v>410</v>
      </c>
      <c r="G132" s="308"/>
      <c r="H132" s="308" t="s">
        <v>422</v>
      </c>
      <c r="I132" s="308" t="s">
        <v>406</v>
      </c>
      <c r="J132" s="308">
        <v>20</v>
      </c>
      <c r="K132" s="330"/>
    </row>
    <row r="133" s="1" customFormat="1" ht="15" customHeight="1">
      <c r="B133" s="327"/>
      <c r="C133" s="282" t="s">
        <v>409</v>
      </c>
      <c r="D133" s="282"/>
      <c r="E133" s="282"/>
      <c r="F133" s="305" t="s">
        <v>410</v>
      </c>
      <c r="G133" s="282"/>
      <c r="H133" s="282" t="s">
        <v>444</v>
      </c>
      <c r="I133" s="282" t="s">
        <v>406</v>
      </c>
      <c r="J133" s="282">
        <v>50</v>
      </c>
      <c r="K133" s="330"/>
    </row>
    <row r="134" s="1" customFormat="1" ht="15" customHeight="1">
      <c r="B134" s="327"/>
      <c r="C134" s="282" t="s">
        <v>423</v>
      </c>
      <c r="D134" s="282"/>
      <c r="E134" s="282"/>
      <c r="F134" s="305" t="s">
        <v>410</v>
      </c>
      <c r="G134" s="282"/>
      <c r="H134" s="282" t="s">
        <v>444</v>
      </c>
      <c r="I134" s="282" t="s">
        <v>406</v>
      </c>
      <c r="J134" s="282">
        <v>50</v>
      </c>
      <c r="K134" s="330"/>
    </row>
    <row r="135" s="1" customFormat="1" ht="15" customHeight="1">
      <c r="B135" s="327"/>
      <c r="C135" s="282" t="s">
        <v>429</v>
      </c>
      <c r="D135" s="282"/>
      <c r="E135" s="282"/>
      <c r="F135" s="305" t="s">
        <v>410</v>
      </c>
      <c r="G135" s="282"/>
      <c r="H135" s="282" t="s">
        <v>444</v>
      </c>
      <c r="I135" s="282" t="s">
        <v>406</v>
      </c>
      <c r="J135" s="282">
        <v>50</v>
      </c>
      <c r="K135" s="330"/>
    </row>
    <row r="136" s="1" customFormat="1" ht="15" customHeight="1">
      <c r="B136" s="327"/>
      <c r="C136" s="282" t="s">
        <v>431</v>
      </c>
      <c r="D136" s="282"/>
      <c r="E136" s="282"/>
      <c r="F136" s="305" t="s">
        <v>410</v>
      </c>
      <c r="G136" s="282"/>
      <c r="H136" s="282" t="s">
        <v>444</v>
      </c>
      <c r="I136" s="282" t="s">
        <v>406</v>
      </c>
      <c r="J136" s="282">
        <v>50</v>
      </c>
      <c r="K136" s="330"/>
    </row>
    <row r="137" s="1" customFormat="1" ht="15" customHeight="1">
      <c r="B137" s="327"/>
      <c r="C137" s="282" t="s">
        <v>432</v>
      </c>
      <c r="D137" s="282"/>
      <c r="E137" s="282"/>
      <c r="F137" s="305" t="s">
        <v>410</v>
      </c>
      <c r="G137" s="282"/>
      <c r="H137" s="282" t="s">
        <v>457</v>
      </c>
      <c r="I137" s="282" t="s">
        <v>406</v>
      </c>
      <c r="J137" s="282">
        <v>255</v>
      </c>
      <c r="K137" s="330"/>
    </row>
    <row r="138" s="1" customFormat="1" ht="15" customHeight="1">
      <c r="B138" s="327"/>
      <c r="C138" s="282" t="s">
        <v>434</v>
      </c>
      <c r="D138" s="282"/>
      <c r="E138" s="282"/>
      <c r="F138" s="305" t="s">
        <v>404</v>
      </c>
      <c r="G138" s="282"/>
      <c r="H138" s="282" t="s">
        <v>458</v>
      </c>
      <c r="I138" s="282" t="s">
        <v>436</v>
      </c>
      <c r="J138" s="282"/>
      <c r="K138" s="330"/>
    </row>
    <row r="139" s="1" customFormat="1" ht="15" customHeight="1">
      <c r="B139" s="327"/>
      <c r="C139" s="282" t="s">
        <v>437</v>
      </c>
      <c r="D139" s="282"/>
      <c r="E139" s="282"/>
      <c r="F139" s="305" t="s">
        <v>404</v>
      </c>
      <c r="G139" s="282"/>
      <c r="H139" s="282" t="s">
        <v>459</v>
      </c>
      <c r="I139" s="282" t="s">
        <v>439</v>
      </c>
      <c r="J139" s="282"/>
      <c r="K139" s="330"/>
    </row>
    <row r="140" s="1" customFormat="1" ht="15" customHeight="1">
      <c r="B140" s="327"/>
      <c r="C140" s="282" t="s">
        <v>440</v>
      </c>
      <c r="D140" s="282"/>
      <c r="E140" s="282"/>
      <c r="F140" s="305" t="s">
        <v>404</v>
      </c>
      <c r="G140" s="282"/>
      <c r="H140" s="282" t="s">
        <v>440</v>
      </c>
      <c r="I140" s="282" t="s">
        <v>439</v>
      </c>
      <c r="J140" s="282"/>
      <c r="K140" s="330"/>
    </row>
    <row r="141" s="1" customFormat="1" ht="15" customHeight="1">
      <c r="B141" s="327"/>
      <c r="C141" s="282" t="s">
        <v>36</v>
      </c>
      <c r="D141" s="282"/>
      <c r="E141" s="282"/>
      <c r="F141" s="305" t="s">
        <v>404</v>
      </c>
      <c r="G141" s="282"/>
      <c r="H141" s="282" t="s">
        <v>460</v>
      </c>
      <c r="I141" s="282" t="s">
        <v>439</v>
      </c>
      <c r="J141" s="282"/>
      <c r="K141" s="330"/>
    </row>
    <row r="142" s="1" customFormat="1" ht="15" customHeight="1">
      <c r="B142" s="327"/>
      <c r="C142" s="282" t="s">
        <v>461</v>
      </c>
      <c r="D142" s="282"/>
      <c r="E142" s="282"/>
      <c r="F142" s="305" t="s">
        <v>404</v>
      </c>
      <c r="G142" s="282"/>
      <c r="H142" s="282" t="s">
        <v>462</v>
      </c>
      <c r="I142" s="282" t="s">
        <v>439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463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398</v>
      </c>
      <c r="D148" s="297"/>
      <c r="E148" s="297"/>
      <c r="F148" s="297" t="s">
        <v>399</v>
      </c>
      <c r="G148" s="298"/>
      <c r="H148" s="297" t="s">
        <v>52</v>
      </c>
      <c r="I148" s="297" t="s">
        <v>55</v>
      </c>
      <c r="J148" s="297" t="s">
        <v>400</v>
      </c>
      <c r="K148" s="296"/>
    </row>
    <row r="149" s="1" customFormat="1" ht="17.25" customHeight="1">
      <c r="B149" s="294"/>
      <c r="C149" s="299" t="s">
        <v>401</v>
      </c>
      <c r="D149" s="299"/>
      <c r="E149" s="299"/>
      <c r="F149" s="300" t="s">
        <v>402</v>
      </c>
      <c r="G149" s="301"/>
      <c r="H149" s="299"/>
      <c r="I149" s="299"/>
      <c r="J149" s="299" t="s">
        <v>403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407</v>
      </c>
      <c r="D151" s="282"/>
      <c r="E151" s="282"/>
      <c r="F151" s="335" t="s">
        <v>404</v>
      </c>
      <c r="G151" s="282"/>
      <c r="H151" s="334" t="s">
        <v>444</v>
      </c>
      <c r="I151" s="334" t="s">
        <v>406</v>
      </c>
      <c r="J151" s="334">
        <v>120</v>
      </c>
      <c r="K151" s="330"/>
    </row>
    <row r="152" s="1" customFormat="1" ht="15" customHeight="1">
      <c r="B152" s="307"/>
      <c r="C152" s="334" t="s">
        <v>453</v>
      </c>
      <c r="D152" s="282"/>
      <c r="E152" s="282"/>
      <c r="F152" s="335" t="s">
        <v>404</v>
      </c>
      <c r="G152" s="282"/>
      <c r="H152" s="334" t="s">
        <v>464</v>
      </c>
      <c r="I152" s="334" t="s">
        <v>406</v>
      </c>
      <c r="J152" s="334" t="s">
        <v>455</v>
      </c>
      <c r="K152" s="330"/>
    </row>
    <row r="153" s="1" customFormat="1" ht="15" customHeight="1">
      <c r="B153" s="307"/>
      <c r="C153" s="334" t="s">
        <v>352</v>
      </c>
      <c r="D153" s="282"/>
      <c r="E153" s="282"/>
      <c r="F153" s="335" t="s">
        <v>404</v>
      </c>
      <c r="G153" s="282"/>
      <c r="H153" s="334" t="s">
        <v>465</v>
      </c>
      <c r="I153" s="334" t="s">
        <v>406</v>
      </c>
      <c r="J153" s="334" t="s">
        <v>455</v>
      </c>
      <c r="K153" s="330"/>
    </row>
    <row r="154" s="1" customFormat="1" ht="15" customHeight="1">
      <c r="B154" s="307"/>
      <c r="C154" s="334" t="s">
        <v>409</v>
      </c>
      <c r="D154" s="282"/>
      <c r="E154" s="282"/>
      <c r="F154" s="335" t="s">
        <v>410</v>
      </c>
      <c r="G154" s="282"/>
      <c r="H154" s="334" t="s">
        <v>444</v>
      </c>
      <c r="I154" s="334" t="s">
        <v>406</v>
      </c>
      <c r="J154" s="334">
        <v>50</v>
      </c>
      <c r="K154" s="330"/>
    </row>
    <row r="155" s="1" customFormat="1" ht="15" customHeight="1">
      <c r="B155" s="307"/>
      <c r="C155" s="334" t="s">
        <v>412</v>
      </c>
      <c r="D155" s="282"/>
      <c r="E155" s="282"/>
      <c r="F155" s="335" t="s">
        <v>404</v>
      </c>
      <c r="G155" s="282"/>
      <c r="H155" s="334" t="s">
        <v>444</v>
      </c>
      <c r="I155" s="334" t="s">
        <v>414</v>
      </c>
      <c r="J155" s="334"/>
      <c r="K155" s="330"/>
    </row>
    <row r="156" s="1" customFormat="1" ht="15" customHeight="1">
      <c r="B156" s="307"/>
      <c r="C156" s="334" t="s">
        <v>423</v>
      </c>
      <c r="D156" s="282"/>
      <c r="E156" s="282"/>
      <c r="F156" s="335" t="s">
        <v>410</v>
      </c>
      <c r="G156" s="282"/>
      <c r="H156" s="334" t="s">
        <v>444</v>
      </c>
      <c r="I156" s="334" t="s">
        <v>406</v>
      </c>
      <c r="J156" s="334">
        <v>50</v>
      </c>
      <c r="K156" s="330"/>
    </row>
    <row r="157" s="1" customFormat="1" ht="15" customHeight="1">
      <c r="B157" s="307"/>
      <c r="C157" s="334" t="s">
        <v>431</v>
      </c>
      <c r="D157" s="282"/>
      <c r="E157" s="282"/>
      <c r="F157" s="335" t="s">
        <v>410</v>
      </c>
      <c r="G157" s="282"/>
      <c r="H157" s="334" t="s">
        <v>444</v>
      </c>
      <c r="I157" s="334" t="s">
        <v>406</v>
      </c>
      <c r="J157" s="334">
        <v>50</v>
      </c>
      <c r="K157" s="330"/>
    </row>
    <row r="158" s="1" customFormat="1" ht="15" customHeight="1">
      <c r="B158" s="307"/>
      <c r="C158" s="334" t="s">
        <v>429</v>
      </c>
      <c r="D158" s="282"/>
      <c r="E158" s="282"/>
      <c r="F158" s="335" t="s">
        <v>410</v>
      </c>
      <c r="G158" s="282"/>
      <c r="H158" s="334" t="s">
        <v>444</v>
      </c>
      <c r="I158" s="334" t="s">
        <v>406</v>
      </c>
      <c r="J158" s="334">
        <v>50</v>
      </c>
      <c r="K158" s="330"/>
    </row>
    <row r="159" s="1" customFormat="1" ht="15" customHeight="1">
      <c r="B159" s="307"/>
      <c r="C159" s="334" t="s">
        <v>85</v>
      </c>
      <c r="D159" s="282"/>
      <c r="E159" s="282"/>
      <c r="F159" s="335" t="s">
        <v>404</v>
      </c>
      <c r="G159" s="282"/>
      <c r="H159" s="334" t="s">
        <v>466</v>
      </c>
      <c r="I159" s="334" t="s">
        <v>406</v>
      </c>
      <c r="J159" s="334" t="s">
        <v>467</v>
      </c>
      <c r="K159" s="330"/>
    </row>
    <row r="160" s="1" customFormat="1" ht="15" customHeight="1">
      <c r="B160" s="307"/>
      <c r="C160" s="334" t="s">
        <v>468</v>
      </c>
      <c r="D160" s="282"/>
      <c r="E160" s="282"/>
      <c r="F160" s="335" t="s">
        <v>404</v>
      </c>
      <c r="G160" s="282"/>
      <c r="H160" s="334" t="s">
        <v>469</v>
      </c>
      <c r="I160" s="334" t="s">
        <v>439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470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398</v>
      </c>
      <c r="D166" s="297"/>
      <c r="E166" s="297"/>
      <c r="F166" s="297" t="s">
        <v>399</v>
      </c>
      <c r="G166" s="339"/>
      <c r="H166" s="340" t="s">
        <v>52</v>
      </c>
      <c r="I166" s="340" t="s">
        <v>55</v>
      </c>
      <c r="J166" s="297" t="s">
        <v>400</v>
      </c>
      <c r="K166" s="274"/>
    </row>
    <row r="167" s="1" customFormat="1" ht="17.25" customHeight="1">
      <c r="B167" s="275"/>
      <c r="C167" s="299" t="s">
        <v>401</v>
      </c>
      <c r="D167" s="299"/>
      <c r="E167" s="299"/>
      <c r="F167" s="300" t="s">
        <v>402</v>
      </c>
      <c r="G167" s="341"/>
      <c r="H167" s="342"/>
      <c r="I167" s="342"/>
      <c r="J167" s="299" t="s">
        <v>403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407</v>
      </c>
      <c r="D169" s="282"/>
      <c r="E169" s="282"/>
      <c r="F169" s="305" t="s">
        <v>404</v>
      </c>
      <c r="G169" s="282"/>
      <c r="H169" s="282" t="s">
        <v>444</v>
      </c>
      <c r="I169" s="282" t="s">
        <v>406</v>
      </c>
      <c r="J169" s="282">
        <v>120</v>
      </c>
      <c r="K169" s="330"/>
    </row>
    <row r="170" s="1" customFormat="1" ht="15" customHeight="1">
      <c r="B170" s="307"/>
      <c r="C170" s="282" t="s">
        <v>453</v>
      </c>
      <c r="D170" s="282"/>
      <c r="E170" s="282"/>
      <c r="F170" s="305" t="s">
        <v>404</v>
      </c>
      <c r="G170" s="282"/>
      <c r="H170" s="282" t="s">
        <v>454</v>
      </c>
      <c r="I170" s="282" t="s">
        <v>406</v>
      </c>
      <c r="J170" s="282" t="s">
        <v>455</v>
      </c>
      <c r="K170" s="330"/>
    </row>
    <row r="171" s="1" customFormat="1" ht="15" customHeight="1">
      <c r="B171" s="307"/>
      <c r="C171" s="282" t="s">
        <v>352</v>
      </c>
      <c r="D171" s="282"/>
      <c r="E171" s="282"/>
      <c r="F171" s="305" t="s">
        <v>404</v>
      </c>
      <c r="G171" s="282"/>
      <c r="H171" s="282" t="s">
        <v>471</v>
      </c>
      <c r="I171" s="282" t="s">
        <v>406</v>
      </c>
      <c r="J171" s="282" t="s">
        <v>455</v>
      </c>
      <c r="K171" s="330"/>
    </row>
    <row r="172" s="1" customFormat="1" ht="15" customHeight="1">
      <c r="B172" s="307"/>
      <c r="C172" s="282" t="s">
        <v>409</v>
      </c>
      <c r="D172" s="282"/>
      <c r="E172" s="282"/>
      <c r="F172" s="305" t="s">
        <v>410</v>
      </c>
      <c r="G172" s="282"/>
      <c r="H172" s="282" t="s">
        <v>471</v>
      </c>
      <c r="I172" s="282" t="s">
        <v>406</v>
      </c>
      <c r="J172" s="282">
        <v>50</v>
      </c>
      <c r="K172" s="330"/>
    </row>
    <row r="173" s="1" customFormat="1" ht="15" customHeight="1">
      <c r="B173" s="307"/>
      <c r="C173" s="282" t="s">
        <v>412</v>
      </c>
      <c r="D173" s="282"/>
      <c r="E173" s="282"/>
      <c r="F173" s="305" t="s">
        <v>404</v>
      </c>
      <c r="G173" s="282"/>
      <c r="H173" s="282" t="s">
        <v>471</v>
      </c>
      <c r="I173" s="282" t="s">
        <v>414</v>
      </c>
      <c r="J173" s="282"/>
      <c r="K173" s="330"/>
    </row>
    <row r="174" s="1" customFormat="1" ht="15" customHeight="1">
      <c r="B174" s="307"/>
      <c r="C174" s="282" t="s">
        <v>423</v>
      </c>
      <c r="D174" s="282"/>
      <c r="E174" s="282"/>
      <c r="F174" s="305" t="s">
        <v>410</v>
      </c>
      <c r="G174" s="282"/>
      <c r="H174" s="282" t="s">
        <v>471</v>
      </c>
      <c r="I174" s="282" t="s">
        <v>406</v>
      </c>
      <c r="J174" s="282">
        <v>50</v>
      </c>
      <c r="K174" s="330"/>
    </row>
    <row r="175" s="1" customFormat="1" ht="15" customHeight="1">
      <c r="B175" s="307"/>
      <c r="C175" s="282" t="s">
        <v>431</v>
      </c>
      <c r="D175" s="282"/>
      <c r="E175" s="282"/>
      <c r="F175" s="305" t="s">
        <v>410</v>
      </c>
      <c r="G175" s="282"/>
      <c r="H175" s="282" t="s">
        <v>471</v>
      </c>
      <c r="I175" s="282" t="s">
        <v>406</v>
      </c>
      <c r="J175" s="282">
        <v>50</v>
      </c>
      <c r="K175" s="330"/>
    </row>
    <row r="176" s="1" customFormat="1" ht="15" customHeight="1">
      <c r="B176" s="307"/>
      <c r="C176" s="282" t="s">
        <v>429</v>
      </c>
      <c r="D176" s="282"/>
      <c r="E176" s="282"/>
      <c r="F176" s="305" t="s">
        <v>410</v>
      </c>
      <c r="G176" s="282"/>
      <c r="H176" s="282" t="s">
        <v>471</v>
      </c>
      <c r="I176" s="282" t="s">
        <v>406</v>
      </c>
      <c r="J176" s="282">
        <v>50</v>
      </c>
      <c r="K176" s="330"/>
    </row>
    <row r="177" s="1" customFormat="1" ht="15" customHeight="1">
      <c r="B177" s="307"/>
      <c r="C177" s="282" t="s">
        <v>102</v>
      </c>
      <c r="D177" s="282"/>
      <c r="E177" s="282"/>
      <c r="F177" s="305" t="s">
        <v>404</v>
      </c>
      <c r="G177" s="282"/>
      <c r="H177" s="282" t="s">
        <v>472</v>
      </c>
      <c r="I177" s="282" t="s">
        <v>473</v>
      </c>
      <c r="J177" s="282"/>
      <c r="K177" s="330"/>
    </row>
    <row r="178" s="1" customFormat="1" ht="15" customHeight="1">
      <c r="B178" s="307"/>
      <c r="C178" s="282" t="s">
        <v>55</v>
      </c>
      <c r="D178" s="282"/>
      <c r="E178" s="282"/>
      <c r="F178" s="305" t="s">
        <v>404</v>
      </c>
      <c r="G178" s="282"/>
      <c r="H178" s="282" t="s">
        <v>474</v>
      </c>
      <c r="I178" s="282" t="s">
        <v>475</v>
      </c>
      <c r="J178" s="282">
        <v>1</v>
      </c>
      <c r="K178" s="330"/>
    </row>
    <row r="179" s="1" customFormat="1" ht="15" customHeight="1">
      <c r="B179" s="307"/>
      <c r="C179" s="282" t="s">
        <v>51</v>
      </c>
      <c r="D179" s="282"/>
      <c r="E179" s="282"/>
      <c r="F179" s="305" t="s">
        <v>404</v>
      </c>
      <c r="G179" s="282"/>
      <c r="H179" s="282" t="s">
        <v>476</v>
      </c>
      <c r="I179" s="282" t="s">
        <v>406</v>
      </c>
      <c r="J179" s="282">
        <v>20</v>
      </c>
      <c r="K179" s="330"/>
    </row>
    <row r="180" s="1" customFormat="1" ht="15" customHeight="1">
      <c r="B180" s="307"/>
      <c r="C180" s="282" t="s">
        <v>52</v>
      </c>
      <c r="D180" s="282"/>
      <c r="E180" s="282"/>
      <c r="F180" s="305" t="s">
        <v>404</v>
      </c>
      <c r="G180" s="282"/>
      <c r="H180" s="282" t="s">
        <v>477</v>
      </c>
      <c r="I180" s="282" t="s">
        <v>406</v>
      </c>
      <c r="J180" s="282">
        <v>255</v>
      </c>
      <c r="K180" s="330"/>
    </row>
    <row r="181" s="1" customFormat="1" ht="15" customHeight="1">
      <c r="B181" s="307"/>
      <c r="C181" s="282" t="s">
        <v>103</v>
      </c>
      <c r="D181" s="282"/>
      <c r="E181" s="282"/>
      <c r="F181" s="305" t="s">
        <v>404</v>
      </c>
      <c r="G181" s="282"/>
      <c r="H181" s="282" t="s">
        <v>368</v>
      </c>
      <c r="I181" s="282" t="s">
        <v>406</v>
      </c>
      <c r="J181" s="282">
        <v>10</v>
      </c>
      <c r="K181" s="330"/>
    </row>
    <row r="182" s="1" customFormat="1" ht="15" customHeight="1">
      <c r="B182" s="307"/>
      <c r="C182" s="282" t="s">
        <v>104</v>
      </c>
      <c r="D182" s="282"/>
      <c r="E182" s="282"/>
      <c r="F182" s="305" t="s">
        <v>404</v>
      </c>
      <c r="G182" s="282"/>
      <c r="H182" s="282" t="s">
        <v>478</v>
      </c>
      <c r="I182" s="282" t="s">
        <v>439</v>
      </c>
      <c r="J182" s="282"/>
      <c r="K182" s="330"/>
    </row>
    <row r="183" s="1" customFormat="1" ht="15" customHeight="1">
      <c r="B183" s="307"/>
      <c r="C183" s="282" t="s">
        <v>479</v>
      </c>
      <c r="D183" s="282"/>
      <c r="E183" s="282"/>
      <c r="F183" s="305" t="s">
        <v>404</v>
      </c>
      <c r="G183" s="282"/>
      <c r="H183" s="282" t="s">
        <v>480</v>
      </c>
      <c r="I183" s="282" t="s">
        <v>439</v>
      </c>
      <c r="J183" s="282"/>
      <c r="K183" s="330"/>
    </row>
    <row r="184" s="1" customFormat="1" ht="15" customHeight="1">
      <c r="B184" s="307"/>
      <c r="C184" s="282" t="s">
        <v>468</v>
      </c>
      <c r="D184" s="282"/>
      <c r="E184" s="282"/>
      <c r="F184" s="305" t="s">
        <v>404</v>
      </c>
      <c r="G184" s="282"/>
      <c r="H184" s="282" t="s">
        <v>481</v>
      </c>
      <c r="I184" s="282" t="s">
        <v>439</v>
      </c>
      <c r="J184" s="282"/>
      <c r="K184" s="330"/>
    </row>
    <row r="185" s="1" customFormat="1" ht="15" customHeight="1">
      <c r="B185" s="307"/>
      <c r="C185" s="282" t="s">
        <v>106</v>
      </c>
      <c r="D185" s="282"/>
      <c r="E185" s="282"/>
      <c r="F185" s="305" t="s">
        <v>410</v>
      </c>
      <c r="G185" s="282"/>
      <c r="H185" s="282" t="s">
        <v>482</v>
      </c>
      <c r="I185" s="282" t="s">
        <v>406</v>
      </c>
      <c r="J185" s="282">
        <v>50</v>
      </c>
      <c r="K185" s="330"/>
    </row>
    <row r="186" s="1" customFormat="1" ht="15" customHeight="1">
      <c r="B186" s="307"/>
      <c r="C186" s="282" t="s">
        <v>483</v>
      </c>
      <c r="D186" s="282"/>
      <c r="E186" s="282"/>
      <c r="F186" s="305" t="s">
        <v>410</v>
      </c>
      <c r="G186" s="282"/>
      <c r="H186" s="282" t="s">
        <v>484</v>
      </c>
      <c r="I186" s="282" t="s">
        <v>485</v>
      </c>
      <c r="J186" s="282"/>
      <c r="K186" s="330"/>
    </row>
    <row r="187" s="1" customFormat="1" ht="15" customHeight="1">
      <c r="B187" s="307"/>
      <c r="C187" s="282" t="s">
        <v>486</v>
      </c>
      <c r="D187" s="282"/>
      <c r="E187" s="282"/>
      <c r="F187" s="305" t="s">
        <v>410</v>
      </c>
      <c r="G187" s="282"/>
      <c r="H187" s="282" t="s">
        <v>487</v>
      </c>
      <c r="I187" s="282" t="s">
        <v>485</v>
      </c>
      <c r="J187" s="282"/>
      <c r="K187" s="330"/>
    </row>
    <row r="188" s="1" customFormat="1" ht="15" customHeight="1">
      <c r="B188" s="307"/>
      <c r="C188" s="282" t="s">
        <v>488</v>
      </c>
      <c r="D188" s="282"/>
      <c r="E188" s="282"/>
      <c r="F188" s="305" t="s">
        <v>410</v>
      </c>
      <c r="G188" s="282"/>
      <c r="H188" s="282" t="s">
        <v>489</v>
      </c>
      <c r="I188" s="282" t="s">
        <v>485</v>
      </c>
      <c r="J188" s="282"/>
      <c r="K188" s="330"/>
    </row>
    <row r="189" s="1" customFormat="1" ht="15" customHeight="1">
      <c r="B189" s="307"/>
      <c r="C189" s="343" t="s">
        <v>490</v>
      </c>
      <c r="D189" s="282"/>
      <c r="E189" s="282"/>
      <c r="F189" s="305" t="s">
        <v>410</v>
      </c>
      <c r="G189" s="282"/>
      <c r="H189" s="282" t="s">
        <v>491</v>
      </c>
      <c r="I189" s="282" t="s">
        <v>492</v>
      </c>
      <c r="J189" s="344" t="s">
        <v>493</v>
      </c>
      <c r="K189" s="330"/>
    </row>
    <row r="190" s="17" customFormat="1" ht="15" customHeight="1">
      <c r="B190" s="345"/>
      <c r="C190" s="346" t="s">
        <v>494</v>
      </c>
      <c r="D190" s="347"/>
      <c r="E190" s="347"/>
      <c r="F190" s="348" t="s">
        <v>410</v>
      </c>
      <c r="G190" s="347"/>
      <c r="H190" s="347" t="s">
        <v>495</v>
      </c>
      <c r="I190" s="347" t="s">
        <v>492</v>
      </c>
      <c r="J190" s="349" t="s">
        <v>493</v>
      </c>
      <c r="K190" s="350"/>
    </row>
    <row r="191" s="1" customFormat="1" ht="15" customHeight="1">
      <c r="B191" s="307"/>
      <c r="C191" s="343" t="s">
        <v>40</v>
      </c>
      <c r="D191" s="282"/>
      <c r="E191" s="282"/>
      <c r="F191" s="305" t="s">
        <v>404</v>
      </c>
      <c r="G191" s="282"/>
      <c r="H191" s="279" t="s">
        <v>496</v>
      </c>
      <c r="I191" s="282" t="s">
        <v>497</v>
      </c>
      <c r="J191" s="282"/>
      <c r="K191" s="330"/>
    </row>
    <row r="192" s="1" customFormat="1" ht="15" customHeight="1">
      <c r="B192" s="307"/>
      <c r="C192" s="343" t="s">
        <v>498</v>
      </c>
      <c r="D192" s="282"/>
      <c r="E192" s="282"/>
      <c r="F192" s="305" t="s">
        <v>404</v>
      </c>
      <c r="G192" s="282"/>
      <c r="H192" s="282" t="s">
        <v>499</v>
      </c>
      <c r="I192" s="282" t="s">
        <v>439</v>
      </c>
      <c r="J192" s="282"/>
      <c r="K192" s="330"/>
    </row>
    <row r="193" s="1" customFormat="1" ht="15" customHeight="1">
      <c r="B193" s="307"/>
      <c r="C193" s="343" t="s">
        <v>500</v>
      </c>
      <c r="D193" s="282"/>
      <c r="E193" s="282"/>
      <c r="F193" s="305" t="s">
        <v>404</v>
      </c>
      <c r="G193" s="282"/>
      <c r="H193" s="282" t="s">
        <v>501</v>
      </c>
      <c r="I193" s="282" t="s">
        <v>439</v>
      </c>
      <c r="J193" s="282"/>
      <c r="K193" s="330"/>
    </row>
    <row r="194" s="1" customFormat="1" ht="15" customHeight="1">
      <c r="B194" s="307"/>
      <c r="C194" s="343" t="s">
        <v>502</v>
      </c>
      <c r="D194" s="282"/>
      <c r="E194" s="282"/>
      <c r="F194" s="305" t="s">
        <v>410</v>
      </c>
      <c r="G194" s="282"/>
      <c r="H194" s="282" t="s">
        <v>503</v>
      </c>
      <c r="I194" s="282" t="s">
        <v>439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504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505</v>
      </c>
      <c r="D201" s="352"/>
      <c r="E201" s="352"/>
      <c r="F201" s="352" t="s">
        <v>506</v>
      </c>
      <c r="G201" s="353"/>
      <c r="H201" s="352" t="s">
        <v>507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497</v>
      </c>
      <c r="D203" s="282"/>
      <c r="E203" s="282"/>
      <c r="F203" s="305" t="s">
        <v>41</v>
      </c>
      <c r="G203" s="282"/>
      <c r="H203" s="282" t="s">
        <v>508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42</v>
      </c>
      <c r="G204" s="282"/>
      <c r="H204" s="282" t="s">
        <v>509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45</v>
      </c>
      <c r="G205" s="282"/>
      <c r="H205" s="282" t="s">
        <v>510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43</v>
      </c>
      <c r="G206" s="282"/>
      <c r="H206" s="282" t="s">
        <v>511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44</v>
      </c>
      <c r="G207" s="282"/>
      <c r="H207" s="282" t="s">
        <v>512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451</v>
      </c>
      <c r="D209" s="282"/>
      <c r="E209" s="282"/>
      <c r="F209" s="305" t="s">
        <v>77</v>
      </c>
      <c r="G209" s="282"/>
      <c r="H209" s="282" t="s">
        <v>513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346</v>
      </c>
      <c r="G210" s="282"/>
      <c r="H210" s="282" t="s">
        <v>347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344</v>
      </c>
      <c r="G211" s="282"/>
      <c r="H211" s="282" t="s">
        <v>514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348</v>
      </c>
      <c r="G212" s="343"/>
      <c r="H212" s="334" t="s">
        <v>349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350</v>
      </c>
      <c r="G213" s="343"/>
      <c r="H213" s="334" t="s">
        <v>515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475</v>
      </c>
      <c r="D215" s="282"/>
      <c r="E215" s="282"/>
      <c r="F215" s="305">
        <v>1</v>
      </c>
      <c r="G215" s="343"/>
      <c r="H215" s="334" t="s">
        <v>516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517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518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519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DESKTOP-4FF4HEK\Vašek</dc:creator>
  <cp:lastModifiedBy>DESKTOP-4FF4HEK\Vašek</cp:lastModifiedBy>
  <dcterms:created xsi:type="dcterms:W3CDTF">2024-06-13T12:26:56Z</dcterms:created>
  <dcterms:modified xsi:type="dcterms:W3CDTF">2024-06-13T12:26:58Z</dcterms:modified>
</cp:coreProperties>
</file>