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/>
  <xr:revisionPtr revIDLastSave="0" documentId="8_{304CF240-9943-49F2-9F73-2151D2231E77}" xr6:coauthVersionLast="43" xr6:coauthVersionMax="43" xr10:uidLastSave="{00000000-0000-0000-0000-000000000000}"/>
  <bookViews>
    <workbookView xWindow="-120" yWindow="-120" windowWidth="29040" windowHeight="15840" tabRatio="898" activeTab="3" xr2:uid="{00000000-000D-0000-FFFF-FFFF00000000}"/>
  </bookViews>
  <sheets>
    <sheet name="Kryci_list" sheetId="1" r:id="rId1"/>
    <sheet name="Roz_SO401" sheetId="15" r:id="rId2"/>
    <sheet name="Vedlejsi_ostatni_SO401" sheetId="21" r:id="rId3"/>
    <sheet name="PD_SO401" sheetId="22" r:id="rId4"/>
  </sheets>
  <definedNames>
    <definedName name="Excel_BuiltIn_Print_Titles_2" localSheetId="3">#REF!</definedName>
    <definedName name="Excel_BuiltIn_Print_Titles_2" localSheetId="2">#REF!</definedName>
    <definedName name="Excel_BuiltIn_Print_Titles_2">#REF!</definedName>
    <definedName name="Excel_BuiltIn_Print_Titles_2_1" localSheetId="3">#REF!</definedName>
    <definedName name="Excel_BuiltIn_Print_Titles_2_1" localSheetId="2">#REF!</definedName>
    <definedName name="Excel_BuiltIn_Print_Titles_2_1">#REF!</definedName>
    <definedName name="kkkk" localSheetId="3">#REF!</definedName>
    <definedName name="kkkk">#REF!</definedName>
    <definedName name="_xlnm.Print_Area" localSheetId="0">Kryci_list!$A$1:$K$17</definedName>
    <definedName name="_xlnm.Print_Area" localSheetId="1">Roz_SO401!$A$1:$K$109</definedName>
    <definedName name="Print_Titles">NA()</definedName>
    <definedName name="ssdsd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21" l="1"/>
  <c r="H17" i="21" l="1"/>
  <c r="I16" i="21"/>
  <c r="I14" i="21"/>
  <c r="I19" i="21" s="1"/>
  <c r="H13" i="21"/>
  <c r="H12" i="21"/>
  <c r="H11" i="21"/>
  <c r="H10" i="21"/>
  <c r="H9" i="21"/>
  <c r="H8" i="21"/>
  <c r="H7" i="21"/>
  <c r="H19" i="21" s="1"/>
  <c r="I12" i="1" s="1"/>
  <c r="H83" i="15" l="1"/>
  <c r="H82" i="15"/>
  <c r="H37" i="15" l="1"/>
  <c r="H22" i="22" l="1"/>
  <c r="I7" i="22"/>
  <c r="I22" i="22" s="1"/>
  <c r="I13" i="1" l="1"/>
  <c r="J1" i="22"/>
  <c r="I30" i="15"/>
  <c r="F32" i="15"/>
  <c r="I8" i="15" l="1"/>
  <c r="I7" i="15"/>
  <c r="I26" i="15"/>
  <c r="I10" i="15" l="1"/>
  <c r="I31" i="15" l="1"/>
  <c r="H92" i="15" l="1"/>
  <c r="H19" i="15" l="1"/>
  <c r="I29" i="15"/>
  <c r="I107" i="15" l="1"/>
  <c r="I109" i="15" s="1"/>
  <c r="I99" i="15"/>
  <c r="I102" i="15" s="1"/>
  <c r="I95" i="15"/>
  <c r="I78" i="15"/>
  <c r="I33" i="15"/>
  <c r="I28" i="15"/>
  <c r="I27" i="15"/>
  <c r="I25" i="15"/>
  <c r="I24" i="15"/>
  <c r="F64" i="15"/>
  <c r="H45" i="15"/>
  <c r="H44" i="15"/>
  <c r="H43" i="15"/>
  <c r="H42" i="15"/>
  <c r="H41" i="15"/>
  <c r="H38" i="15"/>
  <c r="H36" i="15"/>
  <c r="H61" i="15"/>
  <c r="H64" i="15" l="1"/>
  <c r="F65" i="15"/>
  <c r="H65" i="15" s="1"/>
  <c r="F87" i="15"/>
  <c r="H87" i="15" s="1"/>
  <c r="H85" i="15"/>
  <c r="F93" i="15"/>
  <c r="H93" i="15" s="1"/>
  <c r="H91" i="15"/>
  <c r="H90" i="15"/>
  <c r="H89" i="15"/>
  <c r="H88" i="15"/>
  <c r="H86" i="15"/>
  <c r="H84" i="15"/>
  <c r="H76" i="15"/>
  <c r="H75" i="15"/>
  <c r="H74" i="15"/>
  <c r="H73" i="15"/>
  <c r="H72" i="15"/>
  <c r="H71" i="15"/>
  <c r="H95" i="15" l="1"/>
  <c r="H78" i="15"/>
  <c r="F56" i="15"/>
  <c r="I56" i="15" s="1"/>
  <c r="F55" i="15"/>
  <c r="I32" i="15"/>
  <c r="I47" i="15" s="1"/>
  <c r="F57" i="15" l="1"/>
  <c r="F58" i="15" l="1"/>
  <c r="I58" i="15" s="1"/>
  <c r="I57" i="15"/>
  <c r="H106" i="15"/>
  <c r="H100" i="15"/>
  <c r="H18" i="15"/>
  <c r="H15" i="15"/>
  <c r="H21" i="15"/>
  <c r="H52" i="15"/>
  <c r="H20" i="15"/>
  <c r="H17" i="15"/>
  <c r="H16" i="15"/>
  <c r="J1" i="21"/>
  <c r="J1" i="15"/>
  <c r="H55" i="15"/>
  <c r="I67" i="15" l="1"/>
  <c r="H47" i="15"/>
  <c r="H10" i="15"/>
  <c r="H102" i="15"/>
  <c r="H109" i="15"/>
  <c r="H67" i="15"/>
  <c r="I11" i="1" l="1"/>
  <c r="I15" i="1" l="1"/>
  <c r="I16" i="1" l="1"/>
</calcChain>
</file>

<file path=xl/sharedStrings.xml><?xml version="1.0" encoding="utf-8"?>
<sst xmlns="http://schemas.openxmlformats.org/spreadsheetml/2006/main" count="225" uniqueCount="145">
  <si>
    <t>Zadavatel:</t>
  </si>
  <si>
    <t>Cena</t>
  </si>
  <si>
    <t>Položkový soupis prací a dodávek</t>
  </si>
  <si>
    <t>Vedlejší náklady</t>
  </si>
  <si>
    <t>součet – vedlejší náklady</t>
  </si>
  <si>
    <t>ks</t>
  </si>
  <si>
    <t>Dodávky zařízení</t>
  </si>
  <si>
    <t>Materiál elektromontážní</t>
  </si>
  <si>
    <t>m</t>
  </si>
  <si>
    <t xml:space="preserve"> součet - elektromotážní materiál</t>
  </si>
  <si>
    <t>Elektromontáže</t>
  </si>
  <si>
    <t>hod</t>
  </si>
  <si>
    <t xml:space="preserve"> součet - elektromontáže</t>
  </si>
  <si>
    <t>Demontáže</t>
  </si>
  <si>
    <t>součet - demontáže</t>
  </si>
  <si>
    <t>Zařízení staveniště</t>
  </si>
  <si>
    <t>Název akce:</t>
  </si>
  <si>
    <t>Rekapitulace stavebních objektů</t>
  </si>
  <si>
    <t>Revize</t>
  </si>
  <si>
    <t>Celkem cena za dílo (bez DPH)</t>
  </si>
  <si>
    <t>Odpojení starých a zapojení nových kabelů na OPV v rozvaděči RVO včetně vytažení a zatažení</t>
  </si>
  <si>
    <t>kmpl</t>
  </si>
  <si>
    <t>Zapojení kabelu CYKY-J 3x1,5mm2 nebo 3x1,5mm2 do svorkovnice</t>
  </si>
  <si>
    <t>Vytýčení stávajících sítí</t>
  </si>
  <si>
    <t>Montážní plošina MP10 do 10m výšky, včetně dopravy (demontáže, montáže výložníků)</t>
  </si>
  <si>
    <t>Montážní plošina MP10 do 10m výšky, pro (demontáže, montáže svítidel a kab. ve sloupu)</t>
  </si>
  <si>
    <t>Demontáž stávajícíh výložníků, zajištění recyklace</t>
  </si>
  <si>
    <t>Demontáž stávajících svítidel vč. kabeláže, zajištění recyklace</t>
  </si>
  <si>
    <t>Svorkovnice sloupová, včetně pojistkové vložky, propojení až 3x kabel 4x6-25mm2, 1x odjištěný vývod E14, včetně pojistky</t>
  </si>
  <si>
    <t>Soupis vedlejších a ostatních nákladů k SO 401</t>
  </si>
  <si>
    <t>Svítidla vč. připojení</t>
  </si>
  <si>
    <t>Podpěrné konstrukční prvky (sloupy a výložníky), vč. základů</t>
  </si>
  <si>
    <t xml:space="preserve"> součet - dodávky zařízení</t>
  </si>
  <si>
    <t>Popis položky</t>
  </si>
  <si>
    <t>M.J.</t>
  </si>
  <si>
    <t>Množství</t>
  </si>
  <si>
    <t>Cena celkem bez DPH</t>
  </si>
  <si>
    <t>Cena  / M.J.</t>
  </si>
  <si>
    <t>Manipulační technika</t>
  </si>
  <si>
    <t>Montáž výložníku (nebo redukce) na sloup VO / betonový sloup</t>
  </si>
  <si>
    <t>Osazení svítidla, včetně zapojení svítidla</t>
  </si>
  <si>
    <t>s DPH:</t>
  </si>
  <si>
    <t>Recyklační poplatek za svítidla</t>
  </si>
  <si>
    <t>Kabel CYKY-J 5x1.5mm2 750V (2 vodiče jsou navíc pro možnost připojení se na progr. svorky ze země)</t>
  </si>
  <si>
    <t>Sloupová svorkovnice, montáž a zakončení napájecích kabelů</t>
  </si>
  <si>
    <t>Projektová dokumentace</t>
  </si>
  <si>
    <t>Zemní materiál</t>
  </si>
  <si>
    <t>Písek kopaný do kabelového lože, dosypávky</t>
  </si>
  <si>
    <t>m3</t>
  </si>
  <si>
    <t>Fólie výstražná s identifikačním potiskem</t>
  </si>
  <si>
    <t>Štěrk - opravy zádlažeb, frakce 4-8</t>
  </si>
  <si>
    <t>Travní osivo balení, Profi</t>
  </si>
  <si>
    <t>m2</t>
  </si>
  <si>
    <t>součet - zemní materiál</t>
  </si>
  <si>
    <t>Zemní práce</t>
  </si>
  <si>
    <t>Ruční zához výkopu kolem základu s využitím štěrku, písku a výkopku</t>
  </si>
  <si>
    <t>Fólie výstražná - pokládka</t>
  </si>
  <si>
    <t>Kabelové lože z kop. písku rýha tl.20cm</t>
  </si>
  <si>
    <t>Ruční zához rýhy š.35cm /h.80cm</t>
  </si>
  <si>
    <t>Hutnění zeminy ve výkopech</t>
  </si>
  <si>
    <t>Úprava terénu + osetí travním semenem</t>
  </si>
  <si>
    <t>součet - zemní práce</t>
  </si>
  <si>
    <t>Materiál pro vytvoření sloupového základu pro sloup 6m (dle předpisu výrobce)</t>
  </si>
  <si>
    <t>Vytvoření sloupového pouzdra, pro sloup do  6m , včetně protažení napájecích kabelů s chráničkou a zemnícího vedení středem základu nahoru</t>
  </si>
  <si>
    <t>Zemní kabelové trasy</t>
  </si>
  <si>
    <t>Kabel AYKY 4x16mm2 750V</t>
  </si>
  <si>
    <t>Svařovaná spojka na kabel AYKY</t>
  </si>
  <si>
    <t>Uzemňovací soustava</t>
  </si>
  <si>
    <t>Zemnící tyč T-1500mm FeZn, včetně svorky</t>
  </si>
  <si>
    <t>Drát FeZn, D10mm, izolovaný</t>
  </si>
  <si>
    <t>Svorka/oko pro připojení zemnícího drátu ke sloupu</t>
  </si>
  <si>
    <t>Asfaltová hmota na ochranu zemních spojů FeZn prvků</t>
  </si>
  <si>
    <t>kg</t>
  </si>
  <si>
    <t>Spojovací svorky</t>
  </si>
  <si>
    <t>Instalace zemnící tyče, úplná montáž</t>
  </si>
  <si>
    <t>Připojení zemnící drát FeZn 10 izolovaný, úplná montáž (sloup-uzemnění)</t>
  </si>
  <si>
    <t>Protokol o měření osvětlenosti - dle metodiky MPO</t>
  </si>
  <si>
    <t>nezpůbilé výdaje</t>
  </si>
  <si>
    <t>způsobilé výdaje</t>
  </si>
  <si>
    <t>Kabel 3x1,5mm2 nebo 3x1,5mm2, uloženo volně ve sloupu</t>
  </si>
  <si>
    <t>Výložník obloukový dvouramenný FeZn 2 x 1,5 m - 90° (na stávající sloup)</t>
  </si>
  <si>
    <t>Výložník obloukový jednoramenný FeZn 1,5 m (na stávající sloup)</t>
  </si>
  <si>
    <t>Svislý výložník 1 m (prodloužení stáv. sloupu)</t>
  </si>
  <si>
    <t>Svařovaná spojka na stávající kabel (doplnění světelného místa)</t>
  </si>
  <si>
    <t>Rozebrání a sestavení dlažby</t>
  </si>
  <si>
    <t>Město Kostelec nad Orlicí</t>
  </si>
  <si>
    <t>Opatření ke snížení energetické náročnosti VO ve městě Kostelec nad Orlicí 2019</t>
  </si>
  <si>
    <t>Příplatek za provedení svítidla s pojistkou</t>
  </si>
  <si>
    <t>Sloup Al 10 m vč. výložníku 1,5 m</t>
  </si>
  <si>
    <t>Výkaz výměr k ocenění</t>
  </si>
  <si>
    <t>Svítidlo LED 2700K - Typ 1 dle technické specifikace</t>
  </si>
  <si>
    <t>Svítidlo LED 2700K - Typ 2 dle technické specifikace</t>
  </si>
  <si>
    <t>Svítidlo LED 2700K - Typ 3 dle technické specifikace</t>
  </si>
  <si>
    <t>Svítidlo LED 2700K - Typ 4 dle technické specifikace</t>
  </si>
  <si>
    <t>Svítidlo LED 2700K - Typ 5 dle technické specifikace</t>
  </si>
  <si>
    <t>Svítidlo LED 2700K - Typ 6 dle technické specifikace</t>
  </si>
  <si>
    <t xml:space="preserve"> součet - manipulační technika</t>
  </si>
  <si>
    <t>SO.401</t>
  </si>
  <si>
    <t>Objekt SO.401 - Veřejné osvětlení</t>
  </si>
  <si>
    <t>Vedlejších a ostatní náklady k SO.401</t>
  </si>
  <si>
    <t xml:space="preserve">PD ve stupni DÚR + DPS vč. inženýrinku pro nová světelná místa (nový zábor) k SO.401 </t>
  </si>
  <si>
    <t>Správní poplatky (Pozn.: Správní poplatky uhradí investor vždy na základě výzvy)</t>
  </si>
  <si>
    <t>Předprojektová příprava (geodetické zaměření apod.)</t>
  </si>
  <si>
    <t>Zajištění inženýrynku až po získání územního rohodnutí / souhlasu</t>
  </si>
  <si>
    <t>ROZSAH:</t>
  </si>
  <si>
    <t>Vypracování PD ve stupni DUR + DPS (tisk 5 pare)</t>
  </si>
  <si>
    <t>celkem 4 světelná místa - designové hliníkové sloupy</t>
  </si>
  <si>
    <t>nacházejí se v ulicích: Dukelských hrdinů, Tyršova, I. J. Pešiny</t>
  </si>
  <si>
    <t>ZAHRNUJE:</t>
  </si>
  <si>
    <t>NEZAHRNUJE:</t>
  </si>
  <si>
    <t>Zpracování PD DUR+DPS vč. inženýrynku</t>
  </si>
  <si>
    <t>Výměna hlavního jsitiče (char. C) vč. spolupráce na vyřízení žádosti u distributora, instalace svodiče přepětí typu 1, astronomických hodin paralelně k čidlu a čítače provozních hodin, vyřazení spínacích hodin, kalibrace soumrakového čidla, výměna stykačů za nové se zpožďovacím členem</t>
  </si>
  <si>
    <t>Sloup ocel pozink 6 m vč. dvouramenného přímého výložníku 2 x 0,5 m - 90°</t>
  </si>
  <si>
    <t>Svorkovnice sloupová, včetně pojistkové vložky, propojení až 3x kabel 4x6-25mm2, 2x odjištěný vývod E14, včetně pojistky (do Al sloupů)</t>
  </si>
  <si>
    <t>Kabel AYKY 4x35mm2 750V</t>
  </si>
  <si>
    <t>Prefabrikovaný betonový základ pro Al sloup 10m</t>
  </si>
  <si>
    <t>Bourání betonového základu</t>
  </si>
  <si>
    <t>Výkop jámy pro sloup / odhalení stávajícího základu</t>
  </si>
  <si>
    <t>Usazení prafabrikovaného bet. základu pro Al 10 m , včetně protažení napájecích kabelů s chráničkou a zemnícího vedení středem základu nahoru</t>
  </si>
  <si>
    <t>Kabelová rýha š.35cm /h.80cm/tř.3 (ruční)</t>
  </si>
  <si>
    <t>1.</t>
  </si>
  <si>
    <t>Podružný materiál</t>
  </si>
  <si>
    <t>2.</t>
  </si>
  <si>
    <t>Dopravné</t>
  </si>
  <si>
    <t>3.</t>
  </si>
  <si>
    <t>4.</t>
  </si>
  <si>
    <t>Provozní vlivy (nájmy pozemků, vypínání ČEZ, dopravní značení)</t>
  </si>
  <si>
    <t>5.</t>
  </si>
  <si>
    <t>Skládkovné</t>
  </si>
  <si>
    <t>6.</t>
  </si>
  <si>
    <t>7.</t>
  </si>
  <si>
    <t>Ostatní inženýrská činnost zhotovitele</t>
  </si>
  <si>
    <t>8.</t>
  </si>
  <si>
    <t>9.</t>
  </si>
  <si>
    <t>10.</t>
  </si>
  <si>
    <t>Vedlejší a ostatní náklady</t>
  </si>
  <si>
    <t>součet – vedlejší a ostatní náklady</t>
  </si>
  <si>
    <t>Účastníci vyplní takto žlutě podbarvená pole.</t>
  </si>
  <si>
    <t>Pozor, VÝKAZ VÝMĚR má více listů!!!</t>
  </si>
  <si>
    <t>Položky ve výkazu výměr jsou v různé míře agregované. Účastníci při oceňovaní jednotlivých položek zahrhnou dorpavu a přesuny dodávek, prořezy, podíl přidružených výkonů (tato struktura rozpočtu je volena s ohledem na dělení výdajů na způsobilé a nezpůsobilé).</t>
  </si>
  <si>
    <t>11.</t>
  </si>
  <si>
    <t>Geodetické zaměření skut. stavu (pouze nový zábor dle zpracovávané PD)</t>
  </si>
  <si>
    <t>Dokumentace skutečného provedení (3 pare)</t>
  </si>
  <si>
    <t>Nový RVO vč. usazení a zapojení:  max 5 vývodů, svodič přepětí typu 1, astronomické hodiny paralelně se soumrakovým čidlem, čítač provozních hodin, SPD Typ 1+2, vývody jištěny pojistkami v odpojovačích a spínány přes stykače se zpožďovacím členem (dle technické specifikace)</t>
  </si>
  <si>
    <t>Svítidlo LED 2000K - Typ 7 dle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</si>
</sst>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#,##0.00\ &quot;Kč&quot;;\-#,##0.00\ &quot;Kč&quot;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,##0\ [$Kč-405];[Red]\-#,##0\ [$Kč-405]"/>
    <numFmt numFmtId="175" formatCode="#,##0.000;\-#,##0.000"/>
    <numFmt numFmtId="176" formatCode="#,##0.00\ &quot;Kč&quot;"/>
    <numFmt numFmtId="177" formatCode="#,##0.0;\-#,##0.0"/>
  </numFmts>
  <fonts count="43" x14ac:knownFonts="1">
    <font>
      <sz val="11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6"/>
      <name val="Calibri"/>
      <family val="2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name val="Calibri"/>
      <family val="2"/>
      <charset val="238"/>
    </font>
    <font>
      <sz val="16"/>
      <name val="Calibri"/>
      <family val="2"/>
      <charset val="1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name val="Calibri"/>
      <family val="2"/>
      <charset val="1"/>
      <scheme val="minor"/>
    </font>
    <font>
      <i/>
      <sz val="11"/>
      <name val="Calibri"/>
      <family val="2"/>
      <charset val="238"/>
    </font>
    <font>
      <sz val="11"/>
      <color indexed="8"/>
      <name val="Arial CE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164" fontId="13" fillId="0" borderId="0" applyFill="0" applyBorder="0" applyAlignment="0" applyProtection="0"/>
    <xf numFmtId="0" fontId="13" fillId="0" borderId="0"/>
    <xf numFmtId="0" fontId="13" fillId="0" borderId="0"/>
    <xf numFmtId="9" fontId="40" fillId="0" borderId="0" applyFont="0" applyFill="0" applyBorder="0" applyAlignment="0" applyProtection="0"/>
  </cellStyleXfs>
  <cellXfs count="422">
    <xf numFmtId="0" fontId="0" fillId="0" borderId="0" xfId="0"/>
    <xf numFmtId="0" fontId="14" fillId="0" borderId="0" xfId="2" applyFont="1"/>
    <xf numFmtId="168" fontId="14" fillId="0" borderId="0" xfId="2" applyNumberFormat="1" applyFont="1"/>
    <xf numFmtId="0" fontId="15" fillId="0" borderId="0" xfId="2" applyFont="1"/>
    <xf numFmtId="0" fontId="18" fillId="0" borderId="0" xfId="2" applyFont="1"/>
    <xf numFmtId="171" fontId="14" fillId="0" borderId="0" xfId="2" applyNumberFormat="1" applyFont="1"/>
    <xf numFmtId="172" fontId="14" fillId="0" borderId="0" xfId="2" applyNumberFormat="1" applyFont="1"/>
    <xf numFmtId="173" fontId="14" fillId="0" borderId="0" xfId="2" applyNumberFormat="1" applyFont="1" applyAlignment="1">
      <alignment horizontal="right"/>
    </xf>
    <xf numFmtId="0" fontId="20" fillId="0" borderId="0" xfId="0" applyFont="1"/>
    <xf numFmtId="0" fontId="16" fillId="0" borderId="0" xfId="2" applyFont="1" applyAlignment="1">
      <alignment vertical="center"/>
    </xf>
    <xf numFmtId="172" fontId="22" fillId="0" borderId="0" xfId="2" applyNumberFormat="1" applyFont="1" applyAlignment="1">
      <alignment vertical="center"/>
    </xf>
    <xf numFmtId="168" fontId="22" fillId="0" borderId="0" xfId="2" applyNumberFormat="1" applyFont="1" applyAlignment="1">
      <alignment vertical="center"/>
    </xf>
    <xf numFmtId="0" fontId="23" fillId="0" borderId="0" xfId="2" applyFont="1"/>
    <xf numFmtId="171" fontId="23" fillId="0" borderId="0" xfId="2" applyNumberFormat="1" applyFont="1"/>
    <xf numFmtId="172" fontId="23" fillId="0" borderId="0" xfId="2" applyNumberFormat="1" applyFont="1"/>
    <xf numFmtId="168" fontId="23" fillId="0" borderId="0" xfId="2" applyNumberFormat="1" applyFont="1"/>
    <xf numFmtId="173" fontId="23" fillId="0" borderId="0" xfId="2" applyNumberFormat="1" applyFont="1" applyAlignment="1">
      <alignment horizontal="right"/>
    </xf>
    <xf numFmtId="0" fontId="24" fillId="0" borderId="0" xfId="0" applyFont="1"/>
    <xf numFmtId="0" fontId="21" fillId="0" borderId="0" xfId="2" applyFont="1" applyAlignment="1">
      <alignment vertical="center"/>
    </xf>
    <xf numFmtId="0" fontId="25" fillId="0" borderId="0" xfId="2" applyFont="1"/>
    <xf numFmtId="0" fontId="26" fillId="0" borderId="0" xfId="0" applyFont="1"/>
    <xf numFmtId="0" fontId="28" fillId="0" borderId="0" xfId="2" applyFont="1" applyAlignment="1">
      <alignment horizontal="left" vertical="center"/>
    </xf>
    <xf numFmtId="0" fontId="19" fillId="0" borderId="0" xfId="2" applyFont="1" applyAlignment="1">
      <alignment vertical="center" wrapText="1"/>
    </xf>
    <xf numFmtId="168" fontId="27" fillId="0" borderId="5" xfId="2" applyNumberFormat="1" applyFont="1" applyBorder="1" applyAlignment="1">
      <alignment horizontal="right" vertical="center"/>
    </xf>
    <xf numFmtId="0" fontId="28" fillId="0" borderId="3" xfId="2" applyFont="1" applyBorder="1" applyAlignment="1">
      <alignment horizontal="center" vertical="center"/>
    </xf>
    <xf numFmtId="172" fontId="33" fillId="0" borderId="0" xfId="2" applyNumberFormat="1" applyFont="1" applyAlignment="1">
      <alignment vertical="center"/>
    </xf>
    <xf numFmtId="168" fontId="33" fillId="0" borderId="0" xfId="2" applyNumberFormat="1" applyFont="1" applyAlignment="1">
      <alignment vertical="center"/>
    </xf>
    <xf numFmtId="172" fontId="33" fillId="0" borderId="0" xfId="2" applyNumberFormat="1" applyFont="1" applyBorder="1" applyAlignment="1">
      <alignment vertical="center"/>
    </xf>
    <xf numFmtId="173" fontId="33" fillId="0" borderId="7" xfId="2" applyNumberFormat="1" applyFont="1" applyBorder="1" applyAlignment="1">
      <alignment horizontal="right" vertical="center"/>
    </xf>
    <xf numFmtId="172" fontId="34" fillId="0" borderId="0" xfId="2" applyNumberFormat="1" applyFont="1" applyBorder="1" applyAlignment="1">
      <alignment horizontal="right" vertical="center"/>
    </xf>
    <xf numFmtId="168" fontId="34" fillId="0" borderId="0" xfId="2" applyNumberFormat="1" applyFont="1" applyBorder="1" applyAlignment="1">
      <alignment horizontal="right" vertical="center"/>
    </xf>
    <xf numFmtId="2" fontId="33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right" vertical="center"/>
    </xf>
    <xf numFmtId="174" fontId="35" fillId="0" borderId="0" xfId="0" applyNumberFormat="1" applyFont="1" applyBorder="1" applyAlignment="1">
      <alignment horizontal="right" vertical="center"/>
    </xf>
    <xf numFmtId="0" fontId="12" fillId="4" borderId="0" xfId="0" applyFont="1" applyFill="1" applyBorder="1" applyAlignment="1" applyProtection="1">
      <alignment horizontal="center" vertical="center" wrapText="1"/>
    </xf>
    <xf numFmtId="39" fontId="12" fillId="4" borderId="0" xfId="0" applyNumberFormat="1" applyFont="1" applyFill="1" applyBorder="1" applyAlignment="1" applyProtection="1">
      <alignment horizontal="right" vertical="center"/>
    </xf>
    <xf numFmtId="176" fontId="12" fillId="4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12" fillId="0" borderId="10" xfId="0" applyNumberFormat="1" applyFont="1" applyFill="1" applyBorder="1" applyAlignment="1" applyProtection="1">
      <alignment horizontal="right" vertical="center"/>
    </xf>
    <xf numFmtId="39" fontId="35" fillId="0" borderId="0" xfId="0" applyNumberFormat="1" applyFont="1" applyFill="1" applyBorder="1" applyAlignment="1">
      <alignment horizontal="right" vertical="center"/>
    </xf>
    <xf numFmtId="2" fontId="33" fillId="4" borderId="0" xfId="0" applyNumberFormat="1" applyFont="1" applyFill="1" applyBorder="1" applyAlignment="1">
      <alignment horizontal="center" vertical="center"/>
    </xf>
    <xf numFmtId="1" fontId="35" fillId="4" borderId="0" xfId="0" applyNumberFormat="1" applyFont="1" applyFill="1" applyBorder="1" applyAlignment="1">
      <alignment horizontal="right" vertical="center"/>
    </xf>
    <xf numFmtId="174" fontId="35" fillId="4" borderId="0" xfId="0" applyNumberFormat="1" applyFont="1" applyFill="1" applyBorder="1" applyAlignment="1">
      <alignment horizontal="right" vertical="center"/>
    </xf>
    <xf numFmtId="49" fontId="33" fillId="0" borderId="0" xfId="2" applyNumberFormat="1" applyFont="1" applyBorder="1" applyAlignment="1">
      <alignment horizontal="center" vertical="center"/>
    </xf>
    <xf numFmtId="172" fontId="35" fillId="0" borderId="0" xfId="0" applyNumberFormat="1" applyFont="1" applyBorder="1" applyAlignment="1">
      <alignment horizontal="right" vertical="center"/>
    </xf>
    <xf numFmtId="168" fontId="35" fillId="0" borderId="0" xfId="2" applyNumberFormat="1" applyFont="1" applyBorder="1" applyAlignment="1">
      <alignment horizontal="right" vertical="center"/>
    </xf>
    <xf numFmtId="173" fontId="33" fillId="0" borderId="10" xfId="0" applyNumberFormat="1" applyFont="1" applyBorder="1" applyAlignment="1">
      <alignment horizontal="right" vertical="center"/>
    </xf>
    <xf numFmtId="168" fontId="34" fillId="0" borderId="0" xfId="2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73" fontId="33" fillId="0" borderId="7" xfId="2" applyNumberFormat="1" applyFont="1" applyFill="1" applyBorder="1" applyAlignment="1">
      <alignment horizontal="right" vertical="center"/>
    </xf>
    <xf numFmtId="0" fontId="33" fillId="0" borderId="0" xfId="2" applyFont="1" applyBorder="1" applyAlignment="1">
      <alignment horizontal="center" vertical="center"/>
    </xf>
    <xf numFmtId="2" fontId="34" fillId="0" borderId="0" xfId="2" applyNumberFormat="1" applyFont="1" applyBorder="1" applyAlignment="1">
      <alignment horizontal="right" vertical="center"/>
    </xf>
    <xf numFmtId="0" fontId="33" fillId="0" borderId="0" xfId="2" applyFont="1" applyAlignment="1">
      <alignment vertical="center"/>
    </xf>
    <xf numFmtId="0" fontId="33" fillId="0" borderId="0" xfId="2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175" fontId="12" fillId="0" borderId="0" xfId="0" applyNumberFormat="1" applyFont="1" applyBorder="1" applyAlignment="1" applyProtection="1">
      <alignment horizontal="right" vertical="center"/>
    </xf>
    <xf numFmtId="39" fontId="12" fillId="0" borderId="0" xfId="0" applyNumberFormat="1" applyFont="1" applyBorder="1" applyAlignment="1" applyProtection="1">
      <alignment horizontal="right" vertical="center"/>
    </xf>
    <xf numFmtId="39" fontId="12" fillId="0" borderId="7" xfId="0" applyNumberFormat="1" applyFont="1" applyBorder="1" applyAlignment="1" applyProtection="1">
      <alignment horizontal="right" vertical="center"/>
    </xf>
    <xf numFmtId="173" fontId="12" fillId="0" borderId="7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center" vertical="center"/>
    </xf>
    <xf numFmtId="49" fontId="33" fillId="0" borderId="0" xfId="2" applyNumberFormat="1" applyFont="1" applyFill="1" applyBorder="1" applyAlignment="1">
      <alignment horizontal="center" vertical="center"/>
    </xf>
    <xf numFmtId="173" fontId="12" fillId="0" borderId="7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center" vertical="center"/>
    </xf>
    <xf numFmtId="173" fontId="12" fillId="0" borderId="7" xfId="2" applyNumberFormat="1" applyFont="1" applyFill="1" applyBorder="1" applyAlignment="1">
      <alignment horizontal="right" vertical="center"/>
    </xf>
    <xf numFmtId="2" fontId="35" fillId="0" borderId="0" xfId="2" applyNumberFormat="1" applyFont="1" applyBorder="1" applyAlignment="1">
      <alignment horizontal="right" vertical="center"/>
    </xf>
    <xf numFmtId="49" fontId="33" fillId="4" borderId="0" xfId="2" applyNumberFormat="1" applyFont="1" applyFill="1" applyBorder="1" applyAlignment="1">
      <alignment horizontal="center" vertical="center"/>
    </xf>
    <xf numFmtId="172" fontId="34" fillId="4" borderId="0" xfId="2" applyNumberFormat="1" applyFont="1" applyFill="1" applyBorder="1" applyAlignment="1">
      <alignment horizontal="right" vertical="center"/>
    </xf>
    <xf numFmtId="168" fontId="34" fillId="4" borderId="0" xfId="2" applyNumberFormat="1" applyFont="1" applyFill="1" applyBorder="1" applyAlignment="1">
      <alignment horizontal="right" vertical="center"/>
    </xf>
    <xf numFmtId="173" fontId="33" fillId="0" borderId="0" xfId="2" applyNumberFormat="1" applyFont="1" applyAlignment="1">
      <alignment horizontal="right" vertical="center"/>
    </xf>
    <xf numFmtId="168" fontId="33" fillId="0" borderId="0" xfId="2" applyNumberFormat="1" applyFont="1" applyBorder="1" applyAlignment="1">
      <alignment vertical="center" wrapText="1"/>
    </xf>
    <xf numFmtId="0" fontId="23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171" fontId="33" fillId="0" borderId="0" xfId="2" applyNumberFormat="1" applyFont="1" applyBorder="1" applyAlignment="1">
      <alignment horizontal="right" vertical="center"/>
    </xf>
    <xf numFmtId="0" fontId="25" fillId="0" borderId="0" xfId="2" applyFont="1" applyAlignment="1">
      <alignment vertical="center"/>
    </xf>
    <xf numFmtId="49" fontId="33" fillId="0" borderId="0" xfId="2" applyNumberFormat="1" applyFont="1" applyBorder="1" applyAlignment="1">
      <alignment vertical="center"/>
    </xf>
    <xf numFmtId="0" fontId="33" fillId="3" borderId="6" xfId="2" applyFont="1" applyFill="1" applyBorder="1" applyAlignment="1">
      <alignment vertical="center"/>
    </xf>
    <xf numFmtId="171" fontId="33" fillId="0" borderId="0" xfId="2" applyNumberFormat="1" applyFont="1" applyBorder="1" applyAlignment="1">
      <alignment vertical="center"/>
    </xf>
    <xf numFmtId="0" fontId="33" fillId="4" borderId="0" xfId="2" applyFont="1" applyFill="1" applyBorder="1" applyAlignment="1">
      <alignment vertical="center"/>
    </xf>
    <xf numFmtId="171" fontId="33" fillId="0" borderId="0" xfId="2" applyNumberFormat="1" applyFont="1" applyFill="1" applyBorder="1" applyAlignment="1">
      <alignment vertical="center"/>
    </xf>
    <xf numFmtId="49" fontId="33" fillId="4" borderId="0" xfId="2" applyNumberFormat="1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33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71" fontId="33" fillId="0" borderId="0" xfId="2" applyNumberFormat="1" applyFont="1" applyAlignment="1">
      <alignment vertical="center"/>
    </xf>
    <xf numFmtId="171" fontId="23" fillId="0" borderId="0" xfId="2" applyNumberFormat="1" applyFont="1" applyAlignment="1">
      <alignment vertical="center"/>
    </xf>
    <xf numFmtId="172" fontId="23" fillId="0" borderId="0" xfId="2" applyNumberFormat="1" applyFont="1" applyAlignment="1">
      <alignment vertical="center"/>
    </xf>
    <xf numFmtId="168" fontId="23" fillId="0" borderId="0" xfId="2" applyNumberFormat="1" applyFont="1" applyAlignment="1">
      <alignment vertical="center"/>
    </xf>
    <xf numFmtId="173" fontId="23" fillId="0" borderId="0" xfId="2" applyNumberFormat="1" applyFont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right" vertical="center"/>
    </xf>
    <xf numFmtId="168" fontId="12" fillId="4" borderId="0" xfId="0" applyNumberFormat="1" applyFont="1" applyFill="1" applyBorder="1" applyAlignment="1">
      <alignment horizontal="right" vertical="center"/>
    </xf>
    <xf numFmtId="173" fontId="33" fillId="0" borderId="0" xfId="2" applyNumberFormat="1" applyFont="1" applyBorder="1" applyAlignment="1">
      <alignment horizontal="right" vertical="center"/>
    </xf>
    <xf numFmtId="173" fontId="12" fillId="0" borderId="0" xfId="0" applyNumberFormat="1" applyFont="1" applyBorder="1" applyAlignment="1">
      <alignment horizontal="right" vertical="center"/>
    </xf>
    <xf numFmtId="173" fontId="33" fillId="0" borderId="0" xfId="0" applyNumberFormat="1" applyFont="1" applyBorder="1" applyAlignment="1">
      <alignment horizontal="right" vertical="center"/>
    </xf>
    <xf numFmtId="173" fontId="33" fillId="4" borderId="0" xfId="0" applyNumberFormat="1" applyFont="1" applyFill="1" applyBorder="1" applyAlignment="1">
      <alignment horizontal="right" vertical="center"/>
    </xf>
    <xf numFmtId="173" fontId="33" fillId="4" borderId="0" xfId="2" applyNumberFormat="1" applyFont="1" applyFill="1" applyBorder="1" applyAlignment="1">
      <alignment horizontal="right" vertical="center"/>
    </xf>
    <xf numFmtId="173" fontId="12" fillId="0" borderId="0" xfId="0" applyNumberFormat="1" applyFont="1" applyFill="1" applyBorder="1" applyAlignment="1">
      <alignment horizontal="right" vertical="center"/>
    </xf>
    <xf numFmtId="173" fontId="12" fillId="4" borderId="0" xfId="0" applyNumberFormat="1" applyFont="1" applyFill="1" applyBorder="1" applyAlignment="1">
      <alignment horizontal="right" vertical="center"/>
    </xf>
    <xf numFmtId="173" fontId="33" fillId="0" borderId="0" xfId="2" applyNumberFormat="1" applyFont="1" applyFill="1" applyBorder="1" applyAlignment="1">
      <alignment horizontal="right" vertical="center"/>
    </xf>
    <xf numFmtId="173" fontId="35" fillId="0" borderId="0" xfId="2" applyNumberFormat="1" applyFont="1" applyBorder="1" applyAlignment="1">
      <alignment horizontal="right" vertical="center"/>
    </xf>
    <xf numFmtId="0" fontId="32" fillId="3" borderId="17" xfId="2" applyFont="1" applyFill="1" applyBorder="1" applyAlignment="1">
      <alignment vertical="center"/>
    </xf>
    <xf numFmtId="171" fontId="32" fillId="3" borderId="18" xfId="2" applyNumberFormat="1" applyFont="1" applyFill="1" applyBorder="1" applyAlignment="1">
      <alignment vertical="center"/>
    </xf>
    <xf numFmtId="49" fontId="32" fillId="3" borderId="18" xfId="2" applyNumberFormat="1" applyFont="1" applyFill="1" applyBorder="1" applyAlignment="1">
      <alignment vertical="center"/>
    </xf>
    <xf numFmtId="49" fontId="32" fillId="3" borderId="18" xfId="2" applyNumberFormat="1" applyFont="1" applyFill="1" applyBorder="1" applyAlignment="1">
      <alignment horizontal="center" vertical="center"/>
    </xf>
    <xf numFmtId="172" fontId="36" fillId="3" borderId="18" xfId="2" applyNumberFormat="1" applyFont="1" applyFill="1" applyBorder="1" applyAlignment="1">
      <alignment horizontal="right" vertical="center"/>
    </xf>
    <xf numFmtId="168" fontId="36" fillId="3" borderId="18" xfId="2" applyNumberFormat="1" applyFont="1" applyFill="1" applyBorder="1" applyAlignment="1">
      <alignment horizontal="right" vertical="center"/>
    </xf>
    <xf numFmtId="173" fontId="32" fillId="3" borderId="18" xfId="2" applyNumberFormat="1" applyFont="1" applyFill="1" applyBorder="1" applyAlignment="1">
      <alignment horizontal="right" vertical="center"/>
    </xf>
    <xf numFmtId="173" fontId="32" fillId="3" borderId="19" xfId="2" applyNumberFormat="1" applyFont="1" applyFill="1" applyBorder="1" applyAlignment="1">
      <alignment horizontal="right" vertical="center"/>
    </xf>
    <xf numFmtId="0" fontId="33" fillId="3" borderId="20" xfId="2" applyFont="1" applyFill="1" applyBorder="1" applyAlignment="1">
      <alignment vertical="center"/>
    </xf>
    <xf numFmtId="49" fontId="32" fillId="3" borderId="21" xfId="2" applyNumberFormat="1" applyFont="1" applyFill="1" applyBorder="1" applyAlignment="1">
      <alignment vertical="center"/>
    </xf>
    <xf numFmtId="49" fontId="32" fillId="3" borderId="22" xfId="2" applyNumberFormat="1" applyFont="1" applyFill="1" applyBorder="1" applyAlignment="1">
      <alignment vertical="center"/>
    </xf>
    <xf numFmtId="49" fontId="32" fillId="3" borderId="22" xfId="2" applyNumberFormat="1" applyFont="1" applyFill="1" applyBorder="1" applyAlignment="1">
      <alignment horizontal="center" vertical="center"/>
    </xf>
    <xf numFmtId="172" fontId="36" fillId="3" borderId="22" xfId="2" applyNumberFormat="1" applyFont="1" applyFill="1" applyBorder="1" applyAlignment="1">
      <alignment horizontal="right" vertical="center"/>
    </xf>
    <xf numFmtId="168" fontId="36" fillId="3" borderId="22" xfId="2" applyNumberFormat="1" applyFont="1" applyFill="1" applyBorder="1" applyAlignment="1">
      <alignment horizontal="right" vertical="center"/>
    </xf>
    <xf numFmtId="173" fontId="32" fillId="3" borderId="22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173" fontId="32" fillId="3" borderId="23" xfId="2" applyNumberFormat="1" applyFont="1" applyFill="1" applyBorder="1" applyAlignment="1">
      <alignment horizontal="right" vertical="center"/>
    </xf>
    <xf numFmtId="0" fontId="32" fillId="3" borderId="22" xfId="0" applyFont="1" applyFill="1" applyBorder="1" applyAlignment="1">
      <alignment horizontal="left" vertical="center"/>
    </xf>
    <xf numFmtId="0" fontId="17" fillId="0" borderId="0" xfId="2" applyFont="1" applyAlignment="1">
      <alignment vertical="center"/>
    </xf>
    <xf numFmtId="0" fontId="32" fillId="3" borderId="24" xfId="2" applyFont="1" applyFill="1" applyBorder="1" applyAlignment="1">
      <alignment vertical="center"/>
    </xf>
    <xf numFmtId="171" fontId="32" fillId="3" borderId="25" xfId="2" applyNumberFormat="1" applyFont="1" applyFill="1" applyBorder="1" applyAlignment="1">
      <alignment vertical="center"/>
    </xf>
    <xf numFmtId="49" fontId="33" fillId="3" borderId="25" xfId="2" applyNumberFormat="1" applyFont="1" applyFill="1" applyBorder="1" applyAlignment="1">
      <alignment vertical="center"/>
    </xf>
    <xf numFmtId="49" fontId="33" fillId="3" borderId="25" xfId="2" applyNumberFormat="1" applyFont="1" applyFill="1" applyBorder="1" applyAlignment="1">
      <alignment horizontal="center" vertical="center"/>
    </xf>
    <xf numFmtId="172" fontId="34" fillId="3" borderId="25" xfId="2" applyNumberFormat="1" applyFont="1" applyFill="1" applyBorder="1" applyAlignment="1">
      <alignment horizontal="right" vertical="center"/>
    </xf>
    <xf numFmtId="168" fontId="34" fillId="3" borderId="25" xfId="2" applyNumberFormat="1" applyFont="1" applyFill="1" applyBorder="1" applyAlignment="1">
      <alignment horizontal="right" vertical="center"/>
    </xf>
    <xf numFmtId="173" fontId="33" fillId="3" borderId="25" xfId="2" applyNumberFormat="1" applyFont="1" applyFill="1" applyBorder="1" applyAlignment="1">
      <alignment horizontal="right" vertical="center"/>
    </xf>
    <xf numFmtId="173" fontId="33" fillId="3" borderId="26" xfId="2" applyNumberFormat="1" applyFont="1" applyFill="1" applyBorder="1" applyAlignment="1">
      <alignment horizontal="right" vertical="center"/>
    </xf>
    <xf numFmtId="0" fontId="33" fillId="3" borderId="27" xfId="2" applyFont="1" applyFill="1" applyBorder="1" applyAlignment="1">
      <alignment vertical="center"/>
    </xf>
    <xf numFmtId="49" fontId="33" fillId="3" borderId="28" xfId="2" applyNumberFormat="1" applyFont="1" applyFill="1" applyBorder="1" applyAlignment="1">
      <alignment vertical="center"/>
    </xf>
    <xf numFmtId="49" fontId="33" fillId="3" borderId="28" xfId="2" applyNumberFormat="1" applyFont="1" applyFill="1" applyBorder="1" applyAlignment="1">
      <alignment horizontal="center" vertical="center"/>
    </xf>
    <xf numFmtId="172" fontId="34" fillId="3" borderId="28" xfId="2" applyNumberFormat="1" applyFont="1" applyFill="1" applyBorder="1" applyAlignment="1">
      <alignment horizontal="right" vertical="center"/>
    </xf>
    <xf numFmtId="168" fontId="34" fillId="3" borderId="28" xfId="2" applyNumberFormat="1" applyFont="1" applyFill="1" applyBorder="1" applyAlignment="1">
      <alignment horizontal="right" vertical="center"/>
    </xf>
    <xf numFmtId="173" fontId="33" fillId="3" borderId="28" xfId="2" applyNumberFormat="1" applyFont="1" applyFill="1" applyBorder="1" applyAlignment="1">
      <alignment horizontal="right" vertical="center"/>
    </xf>
    <xf numFmtId="173" fontId="33" fillId="3" borderId="29" xfId="2" applyNumberFormat="1" applyFont="1" applyFill="1" applyBorder="1" applyAlignment="1">
      <alignment horizontal="right" vertical="center"/>
    </xf>
    <xf numFmtId="0" fontId="33" fillId="0" borderId="25" xfId="2" applyFont="1" applyBorder="1" applyAlignment="1">
      <alignment vertical="center"/>
    </xf>
    <xf numFmtId="171" fontId="33" fillId="0" borderId="25" xfId="2" applyNumberFormat="1" applyFont="1" applyBorder="1" applyAlignment="1">
      <alignment vertical="center"/>
    </xf>
    <xf numFmtId="49" fontId="33" fillId="0" borderId="25" xfId="2" applyNumberFormat="1" applyFont="1" applyBorder="1" applyAlignment="1">
      <alignment vertical="center"/>
    </xf>
    <xf numFmtId="49" fontId="33" fillId="0" borderId="25" xfId="2" applyNumberFormat="1" applyFont="1" applyBorder="1" applyAlignment="1">
      <alignment horizontal="center" vertical="center"/>
    </xf>
    <xf numFmtId="172" fontId="34" fillId="0" borderId="25" xfId="2" applyNumberFormat="1" applyFont="1" applyBorder="1" applyAlignment="1">
      <alignment horizontal="right" vertical="center"/>
    </xf>
    <xf numFmtId="168" fontId="34" fillId="0" borderId="25" xfId="2" applyNumberFormat="1" applyFont="1" applyBorder="1" applyAlignment="1">
      <alignment horizontal="right" vertical="center"/>
    </xf>
    <xf numFmtId="173" fontId="33" fillId="0" borderId="25" xfId="2" applyNumberFormat="1" applyFont="1" applyBorder="1" applyAlignment="1">
      <alignment horizontal="right" vertical="center"/>
    </xf>
    <xf numFmtId="0" fontId="32" fillId="3" borderId="27" xfId="2" applyFont="1" applyFill="1" applyBorder="1" applyAlignment="1">
      <alignment vertical="center"/>
    </xf>
    <xf numFmtId="171" fontId="32" fillId="3" borderId="28" xfId="2" applyNumberFormat="1" applyFont="1" applyFill="1" applyBorder="1" applyAlignment="1">
      <alignment vertical="center"/>
    </xf>
    <xf numFmtId="49" fontId="32" fillId="3" borderId="28" xfId="2" applyNumberFormat="1" applyFont="1" applyFill="1" applyBorder="1" applyAlignment="1">
      <alignment vertical="center"/>
    </xf>
    <xf numFmtId="49" fontId="32" fillId="3" borderId="28" xfId="2" applyNumberFormat="1" applyFont="1" applyFill="1" applyBorder="1" applyAlignment="1">
      <alignment horizontal="center" vertical="center"/>
    </xf>
    <xf numFmtId="172" fontId="36" fillId="3" borderId="28" xfId="2" applyNumberFormat="1" applyFont="1" applyFill="1" applyBorder="1" applyAlignment="1">
      <alignment horizontal="right" vertical="center"/>
    </xf>
    <xf numFmtId="168" fontId="36" fillId="3" borderId="28" xfId="2" applyNumberFormat="1" applyFont="1" applyFill="1" applyBorder="1" applyAlignment="1">
      <alignment horizontal="right" vertical="center"/>
    </xf>
    <xf numFmtId="173" fontId="32" fillId="3" borderId="28" xfId="2" applyNumberFormat="1" applyFont="1" applyFill="1" applyBorder="1" applyAlignment="1">
      <alignment horizontal="right" vertical="center"/>
    </xf>
    <xf numFmtId="173" fontId="32" fillId="3" borderId="29" xfId="2" applyNumberFormat="1" applyFont="1" applyFill="1" applyBorder="1" applyAlignment="1">
      <alignment horizontal="right" vertical="center"/>
    </xf>
    <xf numFmtId="0" fontId="33" fillId="0" borderId="30" xfId="2" applyFont="1" applyBorder="1" applyAlignment="1">
      <alignment vertical="center"/>
    </xf>
    <xf numFmtId="167" fontId="33" fillId="0" borderId="30" xfId="2" applyNumberFormat="1" applyFont="1" applyBorder="1" applyAlignment="1">
      <alignment vertical="center"/>
    </xf>
    <xf numFmtId="49" fontId="33" fillId="0" borderId="30" xfId="2" applyNumberFormat="1" applyFont="1" applyBorder="1" applyAlignment="1">
      <alignment vertical="center"/>
    </xf>
    <xf numFmtId="49" fontId="33" fillId="0" borderId="30" xfId="2" applyNumberFormat="1" applyFont="1" applyBorder="1" applyAlignment="1">
      <alignment horizontal="center" vertical="center"/>
    </xf>
    <xf numFmtId="172" fontId="34" fillId="0" borderId="30" xfId="2" applyNumberFormat="1" applyFont="1" applyBorder="1" applyAlignment="1">
      <alignment horizontal="right" vertical="center"/>
    </xf>
    <xf numFmtId="168" fontId="34" fillId="0" borderId="30" xfId="2" applyNumberFormat="1" applyFont="1" applyBorder="1" applyAlignment="1">
      <alignment horizontal="right" vertical="center"/>
    </xf>
    <xf numFmtId="173" fontId="33" fillId="0" borderId="30" xfId="2" applyNumberFormat="1" applyFont="1" applyBorder="1" applyAlignment="1">
      <alignment horizontal="right" vertical="center"/>
    </xf>
    <xf numFmtId="0" fontId="33" fillId="0" borderId="0" xfId="2" applyFont="1" applyBorder="1" applyAlignment="1">
      <alignment horizontal="right" vertical="center"/>
    </xf>
    <xf numFmtId="1" fontId="12" fillId="0" borderId="0" xfId="0" applyNumberFormat="1" applyFont="1" applyBorder="1" applyAlignment="1">
      <alignment horizontal="right" vertical="center"/>
    </xf>
    <xf numFmtId="174" fontId="12" fillId="0" borderId="0" xfId="0" applyNumberFormat="1" applyFont="1" applyBorder="1" applyAlignment="1">
      <alignment horizontal="right" vertical="center"/>
    </xf>
    <xf numFmtId="0" fontId="33" fillId="3" borderId="24" xfId="2" applyFont="1" applyFill="1" applyBorder="1" applyAlignment="1">
      <alignment vertical="center"/>
    </xf>
    <xf numFmtId="167" fontId="32" fillId="3" borderId="25" xfId="2" applyNumberFormat="1" applyFont="1" applyFill="1" applyBorder="1" applyAlignment="1">
      <alignment vertical="center"/>
    </xf>
    <xf numFmtId="0" fontId="33" fillId="3" borderId="25" xfId="2" applyFont="1" applyFill="1" applyBorder="1" applyAlignment="1">
      <alignment vertical="center"/>
    </xf>
    <xf numFmtId="172" fontId="33" fillId="3" borderId="25" xfId="2" applyNumberFormat="1" applyFont="1" applyFill="1" applyBorder="1" applyAlignment="1">
      <alignment vertical="center"/>
    </xf>
    <xf numFmtId="168" fontId="33" fillId="3" borderId="25" xfId="2" applyNumberFormat="1" applyFont="1" applyFill="1" applyBorder="1" applyAlignment="1">
      <alignment vertical="center"/>
    </xf>
    <xf numFmtId="39" fontId="12" fillId="0" borderId="7" xfId="0" applyNumberFormat="1" applyFont="1" applyFill="1" applyBorder="1" applyAlignment="1" applyProtection="1">
      <alignment horizontal="right" vertical="center"/>
    </xf>
    <xf numFmtId="7" fontId="12" fillId="0" borderId="0" xfId="0" applyNumberFormat="1" applyFont="1" applyFill="1" applyBorder="1" applyAlignment="1" applyProtection="1">
      <alignment horizontal="right" vertical="center"/>
    </xf>
    <xf numFmtId="173" fontId="35" fillId="0" borderId="7" xfId="2" applyNumberFormat="1" applyFont="1" applyBorder="1" applyAlignment="1">
      <alignment horizontal="right" vertical="center"/>
    </xf>
    <xf numFmtId="0" fontId="33" fillId="3" borderId="28" xfId="2" applyFont="1" applyFill="1" applyBorder="1" applyAlignment="1">
      <alignment vertical="center"/>
    </xf>
    <xf numFmtId="0" fontId="33" fillId="3" borderId="28" xfId="2" applyFont="1" applyFill="1" applyBorder="1" applyAlignment="1">
      <alignment horizontal="center" vertical="center"/>
    </xf>
    <xf numFmtId="2" fontId="34" fillId="3" borderId="28" xfId="2" applyNumberFormat="1" applyFont="1" applyFill="1" applyBorder="1" applyAlignment="1">
      <alignment horizontal="right" vertical="center"/>
    </xf>
    <xf numFmtId="168" fontId="33" fillId="0" borderId="0" xfId="2" applyNumberFormat="1" applyFont="1" applyBorder="1" applyAlignment="1">
      <alignment horizontal="right" vertical="center"/>
    </xf>
    <xf numFmtId="0" fontId="35" fillId="3" borderId="6" xfId="0" applyFont="1" applyFill="1" applyBorder="1" applyAlignment="1">
      <alignment vertical="center"/>
    </xf>
    <xf numFmtId="2" fontId="34" fillId="3" borderId="25" xfId="2" applyNumberFormat="1" applyFont="1" applyFill="1" applyBorder="1" applyAlignment="1">
      <alignment horizontal="right" vertical="center"/>
    </xf>
    <xf numFmtId="173" fontId="33" fillId="0" borderId="10" xfId="0" applyNumberFormat="1" applyFont="1" applyFill="1" applyBorder="1" applyAlignment="1">
      <alignment horizontal="right" vertical="center"/>
    </xf>
    <xf numFmtId="0" fontId="32" fillId="4" borderId="27" xfId="2" applyFont="1" applyFill="1" applyBorder="1" applyAlignment="1">
      <alignment vertical="center"/>
    </xf>
    <xf numFmtId="0" fontId="32" fillId="4" borderId="28" xfId="2" applyFont="1" applyFill="1" applyBorder="1" applyAlignment="1">
      <alignment horizontal="right" vertical="center"/>
    </xf>
    <xf numFmtId="0" fontId="32" fillId="4" borderId="28" xfId="2" applyFont="1" applyFill="1" applyBorder="1" applyAlignment="1">
      <alignment vertical="center"/>
    </xf>
    <xf numFmtId="0" fontId="32" fillId="4" borderId="28" xfId="2" applyFont="1" applyFill="1" applyBorder="1" applyAlignment="1">
      <alignment horizontal="center" vertical="center"/>
    </xf>
    <xf numFmtId="172" fontId="32" fillId="4" borderId="28" xfId="2" applyNumberFormat="1" applyFont="1" applyFill="1" applyBorder="1" applyAlignment="1">
      <alignment horizontal="right" vertical="center"/>
    </xf>
    <xf numFmtId="168" fontId="32" fillId="4" borderId="28" xfId="2" applyNumberFormat="1" applyFont="1" applyFill="1" applyBorder="1" applyAlignment="1">
      <alignment horizontal="right" vertical="center" wrapText="1"/>
    </xf>
    <xf numFmtId="168" fontId="33" fillId="4" borderId="29" xfId="2" applyNumberFormat="1" applyFont="1" applyFill="1" applyBorder="1" applyAlignment="1">
      <alignment vertical="center" wrapText="1"/>
    </xf>
    <xf numFmtId="0" fontId="33" fillId="0" borderId="0" xfId="2" applyFont="1"/>
    <xf numFmtId="0" fontId="32" fillId="0" borderId="0" xfId="2" applyFont="1"/>
    <xf numFmtId="173" fontId="22" fillId="0" borderId="0" xfId="2" applyNumberFormat="1" applyFont="1" applyAlignment="1">
      <alignment horizontal="right" vertical="center"/>
    </xf>
    <xf numFmtId="0" fontId="32" fillId="0" borderId="8" xfId="2" applyFont="1" applyBorder="1" applyAlignment="1">
      <alignment vertical="center"/>
    </xf>
    <xf numFmtId="171" fontId="32" fillId="0" borderId="8" xfId="2" applyNumberFormat="1" applyFont="1" applyBorder="1" applyAlignment="1">
      <alignment vertical="center"/>
    </xf>
    <xf numFmtId="49" fontId="33" fillId="0" borderId="8" xfId="2" applyNumberFormat="1" applyFont="1" applyBorder="1" applyAlignment="1">
      <alignment vertical="center"/>
    </xf>
    <xf numFmtId="172" fontId="34" fillId="0" borderId="8" xfId="2" applyNumberFormat="1" applyFont="1" applyBorder="1" applyAlignment="1">
      <alignment vertical="center"/>
    </xf>
    <xf numFmtId="168" fontId="34" fillId="0" borderId="8" xfId="2" applyNumberFormat="1" applyFont="1" applyBorder="1" applyAlignment="1">
      <alignment vertical="center"/>
    </xf>
    <xf numFmtId="0" fontId="32" fillId="0" borderId="0" xfId="2" applyFont="1" applyAlignment="1">
      <alignment vertical="center"/>
    </xf>
    <xf numFmtId="172" fontId="34" fillId="3" borderId="25" xfId="2" applyNumberFormat="1" applyFont="1" applyFill="1" applyBorder="1" applyAlignment="1">
      <alignment vertical="center"/>
    </xf>
    <xf numFmtId="168" fontId="34" fillId="3" borderId="25" xfId="2" applyNumberFormat="1" applyFont="1" applyFill="1" applyBorder="1" applyAlignment="1">
      <alignment vertical="center"/>
    </xf>
    <xf numFmtId="0" fontId="32" fillId="3" borderId="26" xfId="2" applyFont="1" applyFill="1" applyBorder="1" applyAlignment="1">
      <alignment vertical="center"/>
    </xf>
    <xf numFmtId="0" fontId="32" fillId="3" borderId="6" xfId="2" applyFont="1" applyFill="1" applyBorder="1" applyAlignment="1">
      <alignment vertical="center"/>
    </xf>
    <xf numFmtId="171" fontId="32" fillId="0" borderId="0" xfId="2" applyNumberFormat="1" applyFont="1" applyBorder="1" applyAlignment="1">
      <alignment vertical="center"/>
    </xf>
    <xf numFmtId="172" fontId="34" fillId="0" borderId="0" xfId="2" applyNumberFormat="1" applyFont="1" applyBorder="1" applyAlignment="1">
      <alignment vertical="center"/>
    </xf>
    <xf numFmtId="168" fontId="34" fillId="0" borderId="0" xfId="2" applyNumberFormat="1" applyFont="1" applyBorder="1" applyAlignment="1">
      <alignment vertical="center"/>
    </xf>
    <xf numFmtId="0" fontId="32" fillId="0" borderId="7" xfId="2" applyFont="1" applyBorder="1" applyAlignment="1">
      <alignment vertical="center"/>
    </xf>
    <xf numFmtId="168" fontId="33" fillId="0" borderId="0" xfId="2" applyNumberFormat="1" applyFont="1" applyFill="1" applyBorder="1" applyAlignment="1">
      <alignment vertical="center"/>
    </xf>
    <xf numFmtId="168" fontId="33" fillId="0" borderId="0" xfId="2" applyNumberFormat="1" applyFont="1" applyBorder="1" applyAlignment="1">
      <alignment vertical="center"/>
    </xf>
    <xf numFmtId="0" fontId="33" fillId="0" borderId="7" xfId="2" applyFont="1" applyBorder="1" applyAlignment="1">
      <alignment vertical="center"/>
    </xf>
    <xf numFmtId="172" fontId="34" fillId="3" borderId="28" xfId="2" applyNumberFormat="1" applyFont="1" applyFill="1" applyBorder="1" applyAlignment="1">
      <alignment vertical="center"/>
    </xf>
    <xf numFmtId="168" fontId="34" fillId="3" borderId="28" xfId="2" applyNumberFormat="1" applyFont="1" applyFill="1" applyBorder="1" applyAlignment="1">
      <alignment vertical="center"/>
    </xf>
    <xf numFmtId="168" fontId="32" fillId="3" borderId="28" xfId="2" applyNumberFormat="1" applyFont="1" applyFill="1" applyBorder="1" applyAlignment="1">
      <alignment horizontal="right" vertical="center"/>
    </xf>
    <xf numFmtId="0" fontId="33" fillId="3" borderId="29" xfId="2" applyFont="1" applyFill="1" applyBorder="1" applyAlignment="1">
      <alignment vertical="center"/>
    </xf>
    <xf numFmtId="172" fontId="35" fillId="0" borderId="0" xfId="2" applyNumberFormat="1" applyFont="1" applyFill="1" applyBorder="1" applyAlignment="1">
      <alignment vertical="center"/>
    </xf>
    <xf numFmtId="168" fontId="35" fillId="0" borderId="0" xfId="2" applyNumberFormat="1" applyFont="1" applyFill="1" applyBorder="1" applyAlignment="1">
      <alignment horizontal="right" vertical="center"/>
    </xf>
    <xf numFmtId="172" fontId="35" fillId="0" borderId="0" xfId="2" applyNumberFormat="1" applyFont="1" applyBorder="1" applyAlignment="1">
      <alignment vertical="center"/>
    </xf>
    <xf numFmtId="49" fontId="32" fillId="0" borderId="0" xfId="2" applyNumberFormat="1" applyFont="1" applyBorder="1" applyAlignment="1">
      <alignment vertical="center"/>
    </xf>
    <xf numFmtId="172" fontId="33" fillId="0" borderId="0" xfId="2" applyNumberFormat="1" applyFont="1" applyBorder="1" applyAlignment="1">
      <alignment horizontal="center" vertical="center"/>
    </xf>
    <xf numFmtId="0" fontId="32" fillId="0" borderId="0" xfId="2" applyFont="1" applyBorder="1" applyAlignment="1">
      <alignment vertical="center"/>
    </xf>
    <xf numFmtId="0" fontId="37" fillId="0" borderId="0" xfId="2" applyFont="1" applyAlignment="1">
      <alignment vertical="center"/>
    </xf>
    <xf numFmtId="172" fontId="37" fillId="0" borderId="0" xfId="2" applyNumberFormat="1" applyFont="1" applyAlignment="1">
      <alignment vertical="center"/>
    </xf>
    <xf numFmtId="168" fontId="37" fillId="0" borderId="0" xfId="2" applyNumberFormat="1" applyFont="1" applyAlignment="1">
      <alignment vertical="center"/>
    </xf>
    <xf numFmtId="173" fontId="37" fillId="0" borderId="0" xfId="2" applyNumberFormat="1" applyFont="1" applyAlignment="1">
      <alignment horizontal="right" vertical="center"/>
    </xf>
    <xf numFmtId="0" fontId="32" fillId="3" borderId="28" xfId="2" applyFont="1" applyFill="1" applyBorder="1" applyAlignment="1">
      <alignment vertical="center"/>
    </xf>
    <xf numFmtId="173" fontId="38" fillId="0" borderId="0" xfId="2" applyNumberFormat="1" applyFont="1" applyAlignment="1">
      <alignment horizontal="right" vertical="center"/>
    </xf>
    <xf numFmtId="0" fontId="28" fillId="0" borderId="0" xfId="2" applyFont="1" applyAlignment="1">
      <alignment vertical="center"/>
    </xf>
    <xf numFmtId="165" fontId="28" fillId="0" borderId="0" xfId="2" applyNumberFormat="1" applyFont="1" applyAlignment="1">
      <alignment vertical="center"/>
    </xf>
    <xf numFmtId="166" fontId="28" fillId="0" borderId="0" xfId="2" applyNumberFormat="1" applyFont="1" applyAlignment="1">
      <alignment vertical="center"/>
    </xf>
    <xf numFmtId="167" fontId="27" fillId="0" borderId="0" xfId="2" applyNumberFormat="1" applyFont="1" applyAlignment="1">
      <alignment vertical="center"/>
    </xf>
    <xf numFmtId="0" fontId="31" fillId="0" borderId="0" xfId="2" applyFont="1" applyAlignment="1">
      <alignment vertical="center"/>
    </xf>
    <xf numFmtId="2" fontId="28" fillId="0" borderId="0" xfId="2" applyNumberFormat="1" applyFont="1" applyAlignment="1">
      <alignment vertical="center"/>
    </xf>
    <xf numFmtId="168" fontId="28" fillId="0" borderId="0" xfId="2" applyNumberFormat="1" applyFont="1" applyAlignment="1">
      <alignment vertical="center"/>
    </xf>
    <xf numFmtId="169" fontId="29" fillId="0" borderId="0" xfId="2" applyNumberFormat="1" applyFont="1" applyAlignment="1">
      <alignment vertical="center"/>
    </xf>
    <xf numFmtId="170" fontId="29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 applyAlignment="1">
      <alignment horizontal="right" vertical="center"/>
    </xf>
    <xf numFmtId="167" fontId="14" fillId="0" borderId="0" xfId="2" applyNumberFormat="1" applyFont="1" applyAlignment="1">
      <alignment vertical="center"/>
    </xf>
    <xf numFmtId="49" fontId="28" fillId="0" borderId="0" xfId="2" applyNumberFormat="1" applyFont="1" applyAlignment="1">
      <alignment vertical="center"/>
    </xf>
    <xf numFmtId="0" fontId="28" fillId="0" borderId="1" xfId="2" applyFont="1" applyBorder="1" applyAlignment="1">
      <alignment horizontal="right" vertical="center"/>
    </xf>
    <xf numFmtId="0" fontId="28" fillId="0" borderId="12" xfId="2" applyFont="1" applyBorder="1" applyAlignment="1">
      <alignment horizontal="right" vertical="center"/>
    </xf>
    <xf numFmtId="0" fontId="27" fillId="0" borderId="9" xfId="2" applyFont="1" applyBorder="1" applyAlignment="1">
      <alignment horizontal="center" vertical="center"/>
    </xf>
    <xf numFmtId="2" fontId="28" fillId="0" borderId="13" xfId="2" applyNumberFormat="1" applyFont="1" applyBorder="1" applyAlignment="1">
      <alignment horizontal="right" vertical="center"/>
    </xf>
    <xf numFmtId="168" fontId="27" fillId="0" borderId="2" xfId="2" applyNumberFormat="1" applyFont="1" applyBorder="1" applyAlignment="1">
      <alignment horizontal="right" vertical="center"/>
    </xf>
    <xf numFmtId="49" fontId="29" fillId="0" borderId="0" xfId="2" applyNumberFormat="1" applyFont="1" applyAlignment="1">
      <alignment vertical="center"/>
    </xf>
    <xf numFmtId="0" fontId="27" fillId="0" borderId="11" xfId="2" applyNumberFormat="1" applyFont="1" applyBorder="1" applyAlignment="1">
      <alignment vertical="center"/>
    </xf>
    <xf numFmtId="0" fontId="28" fillId="0" borderId="4" xfId="2" applyFont="1" applyBorder="1" applyAlignment="1">
      <alignment horizontal="center" vertical="center"/>
    </xf>
    <xf numFmtId="2" fontId="28" fillId="0" borderId="14" xfId="2" applyNumberFormat="1" applyFont="1" applyBorder="1" applyAlignment="1">
      <alignment vertical="center"/>
    </xf>
    <xf numFmtId="168" fontId="28" fillId="0" borderId="5" xfId="2" applyNumberFormat="1" applyFont="1" applyBorder="1" applyAlignment="1">
      <alignment vertical="center"/>
    </xf>
    <xf numFmtId="2" fontId="27" fillId="0" borderId="14" xfId="2" applyNumberFormat="1" applyFont="1" applyBorder="1" applyAlignment="1">
      <alignment vertical="center"/>
    </xf>
    <xf numFmtId="168" fontId="27" fillId="0" borderId="2" xfId="2" applyNumberFormat="1" applyFont="1" applyBorder="1" applyAlignment="1">
      <alignment vertical="center"/>
    </xf>
    <xf numFmtId="167" fontId="28" fillId="0" borderId="0" xfId="2" applyNumberFormat="1" applyFont="1" applyAlignment="1">
      <alignment vertical="center"/>
    </xf>
    <xf numFmtId="165" fontId="23" fillId="0" borderId="0" xfId="2" applyNumberFormat="1" applyFont="1" applyAlignment="1">
      <alignment vertical="center"/>
    </xf>
    <xf numFmtId="166" fontId="23" fillId="0" borderId="0" xfId="2" applyNumberFormat="1" applyFont="1" applyAlignment="1">
      <alignment vertical="center"/>
    </xf>
    <xf numFmtId="49" fontId="23" fillId="0" borderId="0" xfId="2" applyNumberFormat="1" applyFont="1" applyAlignment="1">
      <alignment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vertical="center"/>
    </xf>
    <xf numFmtId="171" fontId="32" fillId="0" borderId="0" xfId="2" applyNumberFormat="1" applyFont="1" applyFill="1" applyBorder="1" applyAlignment="1">
      <alignment vertical="center"/>
    </xf>
    <xf numFmtId="172" fontId="34" fillId="0" borderId="0" xfId="2" applyNumberFormat="1" applyFont="1" applyFill="1" applyBorder="1" applyAlignment="1">
      <alignment horizontal="right" vertical="center"/>
    </xf>
    <xf numFmtId="2" fontId="28" fillId="0" borderId="0" xfId="2" applyNumberFormat="1" applyFont="1" applyAlignment="1">
      <alignment horizontal="right" vertical="center"/>
    </xf>
    <xf numFmtId="176" fontId="18" fillId="0" borderId="0" xfId="2" applyNumberFormat="1" applyFont="1"/>
    <xf numFmtId="170" fontId="29" fillId="0" borderId="0" xfId="2" applyNumberFormat="1" applyFont="1" applyFill="1" applyAlignment="1">
      <alignment vertical="center"/>
    </xf>
    <xf numFmtId="49" fontId="29" fillId="0" borderId="0" xfId="2" applyNumberFormat="1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176" fontId="14" fillId="0" borderId="0" xfId="2" applyNumberFormat="1" applyFont="1" applyFill="1" applyAlignment="1">
      <alignment vertical="center"/>
    </xf>
    <xf numFmtId="1" fontId="12" fillId="0" borderId="0" xfId="2" applyNumberFormat="1" applyFont="1" applyFill="1" applyBorder="1" applyAlignment="1">
      <alignment horizontal="center" vertical="center"/>
    </xf>
    <xf numFmtId="49" fontId="33" fillId="0" borderId="0" xfId="2" applyNumberFormat="1" applyFont="1" applyFill="1" applyBorder="1" applyAlignment="1">
      <alignment vertical="center" wrapText="1"/>
    </xf>
    <xf numFmtId="49" fontId="12" fillId="0" borderId="0" xfId="2" applyNumberFormat="1" applyFont="1" applyFill="1" applyBorder="1" applyAlignment="1">
      <alignment vertical="center" wrapText="1"/>
    </xf>
    <xf numFmtId="49" fontId="12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49" fontId="9" fillId="0" borderId="0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7" fontId="35" fillId="0" borderId="0" xfId="0" applyNumberFormat="1" applyFont="1" applyFill="1" applyBorder="1" applyAlignment="1">
      <alignment horizontal="center" vertical="center"/>
    </xf>
    <xf numFmtId="49" fontId="39" fillId="0" borderId="0" xfId="2" applyNumberFormat="1" applyFont="1" applyFill="1" applyAlignment="1">
      <alignment horizontal="left" vertical="center"/>
    </xf>
    <xf numFmtId="2" fontId="39" fillId="0" borderId="0" xfId="2" applyNumberFormat="1" applyFont="1" applyFill="1" applyAlignment="1">
      <alignment horizontal="left" vertical="center"/>
    </xf>
    <xf numFmtId="168" fontId="28" fillId="0" borderId="0" xfId="2" applyNumberFormat="1" applyFont="1" applyFill="1" applyAlignment="1">
      <alignment vertical="center"/>
    </xf>
    <xf numFmtId="7" fontId="12" fillId="5" borderId="0" xfId="0" applyNumberFormat="1" applyFont="1" applyFill="1" applyBorder="1" applyAlignment="1" applyProtection="1">
      <alignment horizontal="right" vertical="center"/>
    </xf>
    <xf numFmtId="168" fontId="35" fillId="5" borderId="0" xfId="2" applyNumberFormat="1" applyFont="1" applyFill="1" applyBorder="1" applyAlignment="1">
      <alignment horizontal="right" vertical="center"/>
    </xf>
    <xf numFmtId="7" fontId="17" fillId="0" borderId="0" xfId="2" applyNumberFormat="1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33" fillId="0" borderId="31" xfId="2" applyFont="1" applyBorder="1" applyAlignment="1">
      <alignment vertical="center"/>
    </xf>
    <xf numFmtId="171" fontId="33" fillId="0" borderId="31" xfId="2" applyNumberFormat="1" applyFont="1" applyBorder="1" applyAlignment="1">
      <alignment vertical="center"/>
    </xf>
    <xf numFmtId="49" fontId="33" fillId="0" borderId="31" xfId="2" applyNumberFormat="1" applyFont="1" applyBorder="1" applyAlignment="1">
      <alignment vertical="center"/>
    </xf>
    <xf numFmtId="49" fontId="33" fillId="0" borderId="31" xfId="2" applyNumberFormat="1" applyFont="1" applyBorder="1" applyAlignment="1">
      <alignment horizontal="center" vertical="center"/>
    </xf>
    <xf numFmtId="172" fontId="34" fillId="0" borderId="31" xfId="2" applyNumberFormat="1" applyFont="1" applyBorder="1" applyAlignment="1">
      <alignment horizontal="right" vertical="center"/>
    </xf>
    <xf numFmtId="168" fontId="34" fillId="0" borderId="31" xfId="2" applyNumberFormat="1" applyFont="1" applyBorder="1" applyAlignment="1">
      <alignment horizontal="right" vertical="center"/>
    </xf>
    <xf numFmtId="173" fontId="33" fillId="0" borderId="31" xfId="2" applyNumberFormat="1" applyFont="1" applyBorder="1" applyAlignment="1">
      <alignment horizontal="right" vertical="center"/>
    </xf>
    <xf numFmtId="0" fontId="33" fillId="3" borderId="32" xfId="2" applyFont="1" applyFill="1" applyBorder="1" applyAlignment="1">
      <alignment vertical="center"/>
    </xf>
    <xf numFmtId="171" fontId="32" fillId="3" borderId="31" xfId="2" applyNumberFormat="1" applyFont="1" applyFill="1" applyBorder="1" applyAlignment="1">
      <alignment vertical="center"/>
    </xf>
    <xf numFmtId="49" fontId="33" fillId="3" borderId="31" xfId="2" applyNumberFormat="1" applyFont="1" applyFill="1" applyBorder="1" applyAlignment="1">
      <alignment vertical="center"/>
    </xf>
    <xf numFmtId="49" fontId="33" fillId="3" borderId="31" xfId="2" applyNumberFormat="1" applyFont="1" applyFill="1" applyBorder="1" applyAlignment="1">
      <alignment horizontal="center" vertical="center"/>
    </xf>
    <xf numFmtId="172" fontId="34" fillId="3" borderId="31" xfId="2" applyNumberFormat="1" applyFont="1" applyFill="1" applyBorder="1" applyAlignment="1">
      <alignment horizontal="right" vertical="center"/>
    </xf>
    <xf numFmtId="168" fontId="34" fillId="3" borderId="31" xfId="2" applyNumberFormat="1" applyFont="1" applyFill="1" applyBorder="1" applyAlignment="1">
      <alignment horizontal="right" vertical="center"/>
    </xf>
    <xf numFmtId="173" fontId="33" fillId="3" borderId="31" xfId="2" applyNumberFormat="1" applyFont="1" applyFill="1" applyBorder="1" applyAlignment="1">
      <alignment horizontal="right" vertical="center"/>
    </xf>
    <xf numFmtId="173" fontId="33" fillId="3" borderId="33" xfId="2" applyNumberFormat="1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7" fontId="8" fillId="0" borderId="0" xfId="0" applyNumberFormat="1" applyFont="1" applyFill="1" applyBorder="1" applyAlignment="1" applyProtection="1">
      <alignment horizontal="right" vertical="center"/>
    </xf>
    <xf numFmtId="39" fontId="8" fillId="0" borderId="7" xfId="0" applyNumberFormat="1" applyFont="1" applyFill="1" applyBorder="1" applyAlignment="1" applyProtection="1">
      <alignment horizontal="right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37" fontId="8" fillId="0" borderId="0" xfId="0" applyNumberFormat="1" applyFont="1" applyFill="1" applyBorder="1" applyAlignment="1" applyProtection="1">
      <alignment horizontal="center" vertical="center"/>
    </xf>
    <xf numFmtId="39" fontId="8" fillId="0" borderId="7" xfId="0" applyNumberFormat="1" applyFont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vertical="center"/>
    </xf>
    <xf numFmtId="37" fontId="33" fillId="0" borderId="0" xfId="0" applyNumberFormat="1" applyFont="1" applyFill="1" applyBorder="1" applyAlignment="1">
      <alignment horizontal="center" vertical="center"/>
    </xf>
    <xf numFmtId="173" fontId="8" fillId="0" borderId="7" xfId="0" applyNumberFormat="1" applyFont="1" applyBorder="1" applyAlignment="1">
      <alignment horizontal="right" vertical="center"/>
    </xf>
    <xf numFmtId="168" fontId="35" fillId="0" borderId="0" xfId="0" applyNumberFormat="1" applyFont="1" applyBorder="1" applyAlignment="1">
      <alignment horizontal="right" vertical="center"/>
    </xf>
    <xf numFmtId="173" fontId="35" fillId="0" borderId="0" xfId="0" applyNumberFormat="1" applyFont="1" applyBorder="1" applyAlignment="1">
      <alignment horizontal="right" vertical="center"/>
    </xf>
    <xf numFmtId="173" fontId="35" fillId="0" borderId="7" xfId="0" applyNumberFormat="1" applyFont="1" applyBorder="1" applyAlignment="1">
      <alignment horizontal="right" vertical="center"/>
    </xf>
    <xf numFmtId="0" fontId="33" fillId="3" borderId="34" xfId="2" applyFont="1" applyFill="1" applyBorder="1" applyAlignment="1">
      <alignment vertical="center"/>
    </xf>
    <xf numFmtId="171" fontId="32" fillId="3" borderId="35" xfId="2" applyNumberFormat="1" applyFont="1" applyFill="1" applyBorder="1" applyAlignment="1">
      <alignment vertical="center"/>
    </xf>
    <xf numFmtId="49" fontId="32" fillId="3" borderId="35" xfId="2" applyNumberFormat="1" applyFont="1" applyFill="1" applyBorder="1" applyAlignment="1">
      <alignment vertical="center"/>
    </xf>
    <xf numFmtId="49" fontId="32" fillId="3" borderId="35" xfId="2" applyNumberFormat="1" applyFont="1" applyFill="1" applyBorder="1" applyAlignment="1">
      <alignment horizontal="center" vertical="center"/>
    </xf>
    <xf numFmtId="172" fontId="36" fillId="3" borderId="35" xfId="2" applyNumberFormat="1" applyFont="1" applyFill="1" applyBorder="1" applyAlignment="1">
      <alignment horizontal="right" vertical="center"/>
    </xf>
    <xf numFmtId="168" fontId="36" fillId="3" borderId="35" xfId="2" applyNumberFormat="1" applyFont="1" applyFill="1" applyBorder="1" applyAlignment="1">
      <alignment horizontal="right" vertical="center"/>
    </xf>
    <xf numFmtId="173" fontId="32" fillId="3" borderId="35" xfId="2" applyNumberFormat="1" applyFont="1" applyFill="1" applyBorder="1" applyAlignment="1">
      <alignment horizontal="right" vertical="center"/>
    </xf>
    <xf numFmtId="173" fontId="32" fillId="3" borderId="36" xfId="2" applyNumberFormat="1" applyFont="1" applyFill="1" applyBorder="1" applyAlignment="1">
      <alignment horizontal="right" vertical="center"/>
    </xf>
    <xf numFmtId="0" fontId="24" fillId="0" borderId="0" xfId="0" applyFont="1" applyProtection="1">
      <protection locked="0"/>
    </xf>
    <xf numFmtId="0" fontId="33" fillId="3" borderId="32" xfId="2" applyFont="1" applyFill="1" applyBorder="1" applyAlignment="1" applyProtection="1">
      <alignment vertical="center"/>
      <protection locked="0"/>
    </xf>
    <xf numFmtId="171" fontId="32" fillId="3" borderId="31" xfId="2" applyNumberFormat="1" applyFont="1" applyFill="1" applyBorder="1" applyAlignment="1" applyProtection="1">
      <alignment vertical="center"/>
      <protection locked="0"/>
    </xf>
    <xf numFmtId="49" fontId="33" fillId="3" borderId="31" xfId="2" applyNumberFormat="1" applyFont="1" applyFill="1" applyBorder="1" applyAlignment="1" applyProtection="1">
      <alignment vertical="center"/>
      <protection locked="0"/>
    </xf>
    <xf numFmtId="49" fontId="33" fillId="3" borderId="31" xfId="2" applyNumberFormat="1" applyFont="1" applyFill="1" applyBorder="1" applyAlignment="1" applyProtection="1">
      <alignment horizontal="center" vertical="center"/>
      <protection locked="0"/>
    </xf>
    <xf numFmtId="172" fontId="34" fillId="3" borderId="31" xfId="2" applyNumberFormat="1" applyFont="1" applyFill="1" applyBorder="1" applyAlignment="1" applyProtection="1">
      <alignment horizontal="right" vertical="center"/>
      <protection locked="0"/>
    </xf>
    <xf numFmtId="168" fontId="34" fillId="3" borderId="31" xfId="2" applyNumberFormat="1" applyFont="1" applyFill="1" applyBorder="1" applyAlignment="1" applyProtection="1">
      <alignment horizontal="right" vertical="center"/>
      <protection locked="0"/>
    </xf>
    <xf numFmtId="173" fontId="33" fillId="3" borderId="31" xfId="2" applyNumberFormat="1" applyFont="1" applyFill="1" applyBorder="1" applyAlignment="1" applyProtection="1">
      <alignment horizontal="right" vertical="center"/>
      <protection locked="0"/>
    </xf>
    <xf numFmtId="173" fontId="33" fillId="3" borderId="33" xfId="2" applyNumberFormat="1" applyFont="1" applyFill="1" applyBorder="1" applyAlignment="1" applyProtection="1">
      <alignment horizontal="right"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23" fillId="0" borderId="0" xfId="2" applyFont="1" applyAlignment="1" applyProtection="1">
      <alignment vertical="center"/>
      <protection locked="0"/>
    </xf>
    <xf numFmtId="0" fontId="23" fillId="0" borderId="0" xfId="2" applyFont="1" applyProtection="1">
      <protection locked="0"/>
    </xf>
    <xf numFmtId="2" fontId="8" fillId="0" borderId="0" xfId="0" applyNumberFormat="1" applyFont="1" applyBorder="1" applyAlignment="1">
      <alignment horizontal="center" vertical="center"/>
    </xf>
    <xf numFmtId="173" fontId="8" fillId="0" borderId="7" xfId="2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1" fontId="8" fillId="0" borderId="0" xfId="2" applyNumberFormat="1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" fontId="35" fillId="0" borderId="0" xfId="2" applyNumberFormat="1" applyFont="1" applyBorder="1" applyAlignment="1">
      <alignment horizontal="center" vertical="center"/>
    </xf>
    <xf numFmtId="1" fontId="33" fillId="0" borderId="0" xfId="2" applyNumberFormat="1" applyFont="1" applyBorder="1" applyAlignment="1">
      <alignment horizontal="center" vertical="center"/>
    </xf>
    <xf numFmtId="173" fontId="33" fillId="0" borderId="7" xfId="0" applyNumberFormat="1" applyFont="1" applyBorder="1" applyAlignment="1">
      <alignment horizontal="right" vertical="center"/>
    </xf>
    <xf numFmtId="49" fontId="33" fillId="3" borderId="35" xfId="2" applyNumberFormat="1" applyFont="1" applyFill="1" applyBorder="1" applyAlignment="1">
      <alignment vertical="center"/>
    </xf>
    <xf numFmtId="49" fontId="33" fillId="3" borderId="35" xfId="2" applyNumberFormat="1" applyFont="1" applyFill="1" applyBorder="1" applyAlignment="1">
      <alignment horizontal="center" vertical="center"/>
    </xf>
    <xf numFmtId="172" fontId="34" fillId="3" borderId="35" xfId="2" applyNumberFormat="1" applyFont="1" applyFill="1" applyBorder="1" applyAlignment="1">
      <alignment horizontal="right" vertical="center"/>
    </xf>
    <xf numFmtId="168" fontId="34" fillId="3" borderId="35" xfId="2" applyNumberFormat="1" applyFont="1" applyFill="1" applyBorder="1" applyAlignment="1">
      <alignment horizontal="right" vertical="center"/>
    </xf>
    <xf numFmtId="173" fontId="33" fillId="3" borderId="36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37" fontId="12" fillId="4" borderId="0" xfId="0" applyNumberFormat="1" applyFont="1" applyFill="1" applyBorder="1" applyAlignment="1" applyProtection="1">
      <alignment horizontal="center" vertical="center"/>
    </xf>
    <xf numFmtId="7" fontId="12" fillId="4" borderId="0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39" fontId="8" fillId="4" borderId="0" xfId="0" applyNumberFormat="1" applyFont="1" applyFill="1" applyBorder="1" applyAlignment="1" applyProtection="1">
      <alignment horizontal="right" vertical="center"/>
    </xf>
    <xf numFmtId="176" fontId="8" fillId="4" borderId="0" xfId="0" applyNumberFormat="1" applyFont="1" applyFill="1" applyBorder="1" applyAlignment="1" applyProtection="1">
      <alignment horizontal="right" vertical="center"/>
    </xf>
    <xf numFmtId="49" fontId="8" fillId="0" borderId="0" xfId="2" applyNumberFormat="1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172" fontId="33" fillId="4" borderId="0" xfId="0" applyNumberFormat="1" applyFont="1" applyFill="1" applyBorder="1" applyAlignment="1">
      <alignment horizontal="right" vertical="center"/>
    </xf>
    <xf numFmtId="168" fontId="33" fillId="4" borderId="0" xfId="0" applyNumberFormat="1" applyFont="1" applyFill="1" applyBorder="1" applyAlignment="1">
      <alignment horizontal="right" vertical="center"/>
    </xf>
    <xf numFmtId="173" fontId="8" fillId="4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1" fillId="0" borderId="0" xfId="2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9" fontId="21" fillId="0" borderId="0" xfId="2" applyNumberFormat="1" applyFont="1" applyAlignment="1">
      <alignment horizontal="left" vertical="center"/>
    </xf>
    <xf numFmtId="0" fontId="30" fillId="0" borderId="0" xfId="2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0" xfId="2" applyFont="1" applyAlignment="1">
      <alignment vertical="center"/>
    </xf>
    <xf numFmtId="0" fontId="0" fillId="0" borderId="0" xfId="0" applyAlignment="1">
      <alignment vertical="center"/>
    </xf>
    <xf numFmtId="169" fontId="14" fillId="0" borderId="0" xfId="2" applyNumberFormat="1" applyFont="1" applyAlignment="1">
      <alignment vertical="center"/>
    </xf>
    <xf numFmtId="170" fontId="14" fillId="0" borderId="0" xfId="2" applyNumberFormat="1" applyFont="1" applyAlignment="1">
      <alignment vertical="center"/>
    </xf>
    <xf numFmtId="49" fontId="14" fillId="0" borderId="0" xfId="2" applyNumberFormat="1" applyFont="1" applyAlignment="1">
      <alignment vertical="center"/>
    </xf>
    <xf numFmtId="165" fontId="14" fillId="0" borderId="0" xfId="2" applyNumberFormat="1" applyFont="1" applyAlignment="1">
      <alignment vertical="center"/>
    </xf>
    <xf numFmtId="166" fontId="14" fillId="0" borderId="0" xfId="2" applyNumberFormat="1" applyFont="1" applyAlignment="1">
      <alignment vertical="center"/>
    </xf>
    <xf numFmtId="2" fontId="14" fillId="0" borderId="0" xfId="2" applyNumberFormat="1" applyFont="1" applyAlignment="1">
      <alignment vertical="center"/>
    </xf>
    <xf numFmtId="168" fontId="14" fillId="0" borderId="0" xfId="2" applyNumberFormat="1" applyFont="1" applyAlignment="1">
      <alignment vertical="center"/>
    </xf>
    <xf numFmtId="7" fontId="12" fillId="6" borderId="0" xfId="0" applyNumberFormat="1" applyFont="1" applyFill="1" applyBorder="1" applyAlignment="1" applyProtection="1">
      <alignment horizontal="right" vertical="center"/>
    </xf>
    <xf numFmtId="176" fontId="12" fillId="6" borderId="0" xfId="0" applyNumberFormat="1" applyFont="1" applyFill="1" applyBorder="1" applyAlignment="1" applyProtection="1">
      <alignment horizontal="right" vertical="center"/>
    </xf>
    <xf numFmtId="176" fontId="8" fillId="6" borderId="0" xfId="0" applyNumberFormat="1" applyFont="1" applyFill="1" applyBorder="1" applyAlignment="1" applyProtection="1">
      <alignment horizontal="right" vertical="center"/>
    </xf>
    <xf numFmtId="176" fontId="33" fillId="6" borderId="0" xfId="0" applyNumberFormat="1" applyFont="1" applyFill="1" applyBorder="1" applyAlignment="1">
      <alignment horizontal="right" vertical="center"/>
    </xf>
    <xf numFmtId="168" fontId="12" fillId="6" borderId="0" xfId="0" applyNumberFormat="1" applyFont="1" applyFill="1" applyBorder="1" applyAlignment="1">
      <alignment horizontal="right" vertical="center"/>
    </xf>
    <xf numFmtId="168" fontId="33" fillId="6" borderId="0" xfId="0" applyNumberFormat="1" applyFont="1" applyFill="1" applyBorder="1" applyAlignment="1">
      <alignment horizontal="right" vertical="center"/>
    </xf>
    <xf numFmtId="168" fontId="35" fillId="6" borderId="0" xfId="0" applyNumberFormat="1" applyFont="1" applyFill="1" applyBorder="1" applyAlignment="1">
      <alignment horizontal="right" vertical="center"/>
    </xf>
    <xf numFmtId="168" fontId="8" fillId="6" borderId="0" xfId="0" applyNumberFormat="1" applyFont="1" applyFill="1" applyBorder="1" applyAlignment="1">
      <alignment horizontal="right" vertical="center"/>
    </xf>
    <xf numFmtId="168" fontId="33" fillId="6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7" fontId="32" fillId="3" borderId="28" xfId="2" applyNumberFormat="1" applyFont="1" applyFill="1" applyBorder="1" applyAlignment="1">
      <alignment vertical="center"/>
    </xf>
    <xf numFmtId="168" fontId="33" fillId="5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3" fillId="0" borderId="0" xfId="2" applyFont="1" applyBorder="1" applyAlignment="1"/>
    <xf numFmtId="0" fontId="27" fillId="6" borderId="0" xfId="2" applyFont="1" applyFill="1" applyAlignment="1">
      <alignment vertical="center"/>
    </xf>
    <xf numFmtId="165" fontId="28" fillId="6" borderId="0" xfId="2" applyNumberFormat="1" applyFont="1" applyFill="1" applyAlignment="1">
      <alignment vertical="center"/>
    </xf>
    <xf numFmtId="0" fontId="14" fillId="0" borderId="0" xfId="2" applyFont="1" applyFill="1"/>
    <xf numFmtId="0" fontId="42" fillId="0" borderId="0" xfId="2" applyFont="1" applyFill="1" applyAlignment="1">
      <alignment vertical="center"/>
    </xf>
    <xf numFmtId="0" fontId="27" fillId="0" borderId="0" xfId="2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0" fillId="0" borderId="0" xfId="2" applyFont="1" applyAlignment="1">
      <alignment horizontal="left" vertical="center" wrapText="1"/>
    </xf>
    <xf numFmtId="0" fontId="27" fillId="0" borderId="12" xfId="2" applyNumberFormat="1" applyFont="1" applyBorder="1" applyAlignment="1">
      <alignment horizontal="left" vertical="center"/>
    </xf>
    <xf numFmtId="0" fontId="27" fillId="0" borderId="9" xfId="2" applyNumberFormat="1" applyFont="1" applyBorder="1" applyAlignment="1">
      <alignment horizontal="left" vertical="center"/>
    </xf>
    <xf numFmtId="0" fontId="27" fillId="0" borderId="13" xfId="2" applyNumberFormat="1" applyFont="1" applyBorder="1" applyAlignment="1">
      <alignment horizontal="left" vertical="center"/>
    </xf>
    <xf numFmtId="0" fontId="27" fillId="0" borderId="37" xfId="2" applyFont="1" applyBorder="1" applyAlignment="1">
      <alignment horizontal="center" vertical="center"/>
    </xf>
    <xf numFmtId="0" fontId="27" fillId="0" borderId="38" xfId="2" applyFont="1" applyBorder="1" applyAlignment="1">
      <alignment horizontal="center" vertical="center"/>
    </xf>
    <xf numFmtId="0" fontId="27" fillId="0" borderId="39" xfId="2" applyFont="1" applyBorder="1" applyAlignment="1">
      <alignment horizontal="center" vertical="center"/>
    </xf>
    <xf numFmtId="0" fontId="27" fillId="0" borderId="0" xfId="2" applyFont="1" applyFill="1" applyAlignment="1">
      <alignment horizontal="left" vertical="center" wrapText="1"/>
    </xf>
    <xf numFmtId="0" fontId="27" fillId="2" borderId="15" xfId="2" applyFont="1" applyFill="1" applyBorder="1" applyAlignment="1">
      <alignment vertical="center"/>
    </xf>
    <xf numFmtId="0" fontId="27" fillId="0" borderId="3" xfId="2" applyFont="1" applyBorder="1" applyAlignment="1">
      <alignment vertical="center"/>
    </xf>
    <xf numFmtId="0" fontId="27" fillId="0" borderId="16" xfId="2" applyFont="1" applyBorder="1" applyAlignment="1">
      <alignment vertical="center"/>
    </xf>
    <xf numFmtId="0" fontId="27" fillId="0" borderId="12" xfId="2" applyNumberFormat="1" applyFont="1" applyBorder="1" applyAlignment="1">
      <alignment horizontal="left" vertical="center" wrapText="1"/>
    </xf>
    <xf numFmtId="0" fontId="27" fillId="0" borderId="9" xfId="2" applyNumberFormat="1" applyFont="1" applyBorder="1" applyAlignment="1">
      <alignment horizontal="left" vertical="center" wrapText="1"/>
    </xf>
    <xf numFmtId="0" fontId="27" fillId="0" borderId="13" xfId="2" applyNumberFormat="1" applyFont="1" applyBorder="1" applyAlignment="1">
      <alignment horizontal="left" vertical="center" wrapText="1"/>
    </xf>
    <xf numFmtId="0" fontId="37" fillId="0" borderId="0" xfId="2" applyFont="1" applyBorder="1" applyAlignment="1">
      <alignment vertical="center"/>
    </xf>
    <xf numFmtId="168" fontId="32" fillId="4" borderId="35" xfId="2" applyNumberFormat="1" applyFont="1" applyFill="1" applyBorder="1" applyAlignment="1">
      <alignment horizontal="center" vertical="center" wrapText="1"/>
    </xf>
  </cellXfs>
  <cellStyles count="5">
    <cellStyle name="čárky 2" xfId="1" xr:uid="{00000000-0005-0000-0000-000000000000}"/>
    <cellStyle name="Normální" xfId="0" builtinId="0"/>
    <cellStyle name="normální 2" xfId="2" xr:uid="{00000000-0005-0000-0000-000002000000}"/>
    <cellStyle name="normální 3" xfId="3" xr:uid="{00000000-0005-0000-0000-000003000000}"/>
    <cellStyle name="Procent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4"/>
  <sheetViews>
    <sheetView topLeftCell="E1" zoomScale="90" zoomScaleNormal="90" zoomScaleSheetLayoutView="70" workbookViewId="0">
      <selection activeCell="E1" sqref="E1"/>
    </sheetView>
  </sheetViews>
  <sheetFormatPr defaultColWidth="10.5" defaultRowHeight="14.25" x14ac:dyDescent="0.2"/>
  <cols>
    <col min="1" max="1" width="0" style="232" hidden="1" customWidth="1"/>
    <col min="2" max="2" width="0" style="379" hidden="1" customWidth="1"/>
    <col min="3" max="3" width="0" style="380" hidden="1" customWidth="1"/>
    <col min="4" max="4" width="0" style="232" hidden="1" customWidth="1"/>
    <col min="5" max="5" width="10.75" style="235" customWidth="1"/>
    <col min="6" max="6" width="40.625" style="232" customWidth="1"/>
    <col min="7" max="7" width="19" style="232" customWidth="1"/>
    <col min="8" max="8" width="16.5" style="381" customWidth="1"/>
    <col min="9" max="9" width="22.625" style="382" customWidth="1"/>
    <col min="10" max="10" width="10.125" style="376" bestFit="1" customWidth="1"/>
    <col min="11" max="11" width="10.375" style="377" bestFit="1" customWidth="1"/>
    <col min="12" max="12" width="4" style="232" customWidth="1"/>
    <col min="13" max="13" width="13.75" style="232" customWidth="1"/>
    <col min="14" max="14" width="4.125" style="232" customWidth="1"/>
    <col min="15" max="15" width="11.875" style="232" bestFit="1" customWidth="1"/>
    <col min="16" max="255" width="8.375" style="232" customWidth="1"/>
    <col min="256" max="16384" width="10.5" style="375"/>
  </cols>
  <sheetData>
    <row r="1" spans="1:17" ht="23.25" x14ac:dyDescent="0.2">
      <c r="A1" s="222"/>
      <c r="B1" s="223"/>
      <c r="C1" s="224"/>
      <c r="D1" s="222"/>
      <c r="E1" s="225"/>
      <c r="F1" s="226" t="s">
        <v>89</v>
      </c>
      <c r="G1" s="222"/>
      <c r="H1" s="227"/>
      <c r="I1" s="228"/>
      <c r="J1" s="229"/>
      <c r="K1" s="230"/>
      <c r="L1" s="231"/>
    </row>
    <row r="2" spans="1:17" ht="15" x14ac:dyDescent="0.2">
      <c r="A2" s="222"/>
      <c r="B2" s="223"/>
      <c r="C2" s="224"/>
      <c r="D2" s="222"/>
      <c r="E2" s="225"/>
      <c r="F2" s="233"/>
      <c r="G2" s="222"/>
      <c r="H2" s="227"/>
      <c r="I2" s="228"/>
      <c r="J2" s="229"/>
      <c r="K2" s="230"/>
      <c r="L2" s="231"/>
    </row>
    <row r="3" spans="1:17" ht="18.75" customHeight="1" x14ac:dyDescent="0.2">
      <c r="A3" s="222"/>
      <c r="B3" s="223"/>
      <c r="C3" s="224"/>
      <c r="D3" s="222"/>
      <c r="E3" s="21" t="s">
        <v>16</v>
      </c>
      <c r="F3" s="406" t="s">
        <v>86</v>
      </c>
      <c r="G3" s="406"/>
      <c r="H3" s="406"/>
      <c r="I3" s="406"/>
      <c r="J3" s="406"/>
      <c r="K3" s="230"/>
      <c r="L3" s="231"/>
    </row>
    <row r="4" spans="1:17" ht="18.75" x14ac:dyDescent="0.2">
      <c r="A4" s="222"/>
      <c r="B4" s="223"/>
      <c r="C4" s="224"/>
      <c r="D4" s="222"/>
      <c r="E4" s="21"/>
      <c r="G4" s="372"/>
      <c r="H4" s="372"/>
      <c r="I4" s="372"/>
      <c r="J4" s="22"/>
      <c r="K4" s="230"/>
      <c r="L4" s="231"/>
    </row>
    <row r="5" spans="1:17" ht="15" x14ac:dyDescent="0.2">
      <c r="A5" s="222"/>
      <c r="B5" s="223"/>
      <c r="C5" s="224"/>
      <c r="D5" s="222"/>
      <c r="E5" s="222"/>
      <c r="F5" s="222"/>
      <c r="G5" s="233"/>
      <c r="H5" s="227"/>
      <c r="I5" s="228"/>
      <c r="J5" s="229"/>
      <c r="K5" s="230"/>
      <c r="L5" s="231"/>
    </row>
    <row r="6" spans="1:17" ht="18.75" x14ac:dyDescent="0.2">
      <c r="A6" s="222"/>
      <c r="B6" s="223"/>
      <c r="C6" s="224"/>
      <c r="D6" s="222"/>
      <c r="E6" s="222" t="s">
        <v>0</v>
      </c>
      <c r="F6" s="374" t="s">
        <v>85</v>
      </c>
      <c r="G6" s="234"/>
      <c r="H6" s="274"/>
      <c r="I6" s="276"/>
      <c r="J6" s="229"/>
      <c r="K6" s="230"/>
      <c r="L6" s="231"/>
    </row>
    <row r="7" spans="1:17" ht="15" x14ac:dyDescent="0.2">
      <c r="A7" s="222"/>
      <c r="B7" s="223"/>
      <c r="C7" s="224"/>
      <c r="D7" s="222"/>
      <c r="E7" s="233"/>
      <c r="F7" s="233"/>
      <c r="G7" s="234"/>
      <c r="H7" s="275"/>
      <c r="I7" s="228"/>
      <c r="J7" s="229"/>
      <c r="K7" s="230"/>
      <c r="L7" s="231"/>
    </row>
    <row r="8" spans="1:17" ht="15.75" thickBot="1" x14ac:dyDescent="0.25">
      <c r="A8" s="222"/>
      <c r="B8" s="223"/>
      <c r="C8" s="224"/>
      <c r="D8" s="222"/>
      <c r="F8" s="233"/>
      <c r="G8" s="233"/>
      <c r="H8" s="227"/>
      <c r="I8" s="228"/>
      <c r="J8" s="229"/>
      <c r="K8" s="230"/>
      <c r="L8" s="231"/>
    </row>
    <row r="9" spans="1:17" ht="15.75" thickBot="1" x14ac:dyDescent="0.25">
      <c r="A9" s="222"/>
      <c r="B9" s="223"/>
      <c r="C9" s="224"/>
      <c r="D9" s="222"/>
      <c r="E9" s="414" t="s">
        <v>17</v>
      </c>
      <c r="F9" s="414"/>
      <c r="G9" s="414"/>
      <c r="H9" s="414"/>
      <c r="I9" s="414"/>
      <c r="J9" s="229"/>
      <c r="K9" s="230"/>
      <c r="L9" s="231"/>
    </row>
    <row r="10" spans="1:17" ht="18.399999999999999" customHeight="1" thickBot="1" x14ac:dyDescent="0.25">
      <c r="A10" s="222"/>
      <c r="B10" s="223"/>
      <c r="C10" s="224"/>
      <c r="D10" s="236"/>
      <c r="E10" s="237"/>
      <c r="F10" s="238"/>
      <c r="G10" s="239"/>
      <c r="H10" s="240"/>
      <c r="I10" s="241" t="s">
        <v>1</v>
      </c>
      <c r="J10" s="229"/>
      <c r="K10" s="230"/>
      <c r="L10" s="242"/>
    </row>
    <row r="11" spans="1:17" ht="36" customHeight="1" thickBot="1" x14ac:dyDescent="0.25">
      <c r="A11" s="222"/>
      <c r="B11" s="223"/>
      <c r="C11" s="224"/>
      <c r="D11" s="236"/>
      <c r="E11" s="410" t="s">
        <v>97</v>
      </c>
      <c r="F11" s="417" t="s">
        <v>98</v>
      </c>
      <c r="G11" s="418"/>
      <c r="H11" s="419"/>
      <c r="I11" s="23">
        <f>Roz_SO401!H10+Roz_SO401!I10+Roz_SO401!H47+Roz_SO401!I47+Roz_SO401!H67+Roz_SO401!I67+Roz_SO401!H78+Roz_SO401!I78+Roz_SO401!H95+Roz_SO401!I95+Roz_SO401!H102+Roz_SO401!I102+Roz_SO401!H109+Roz_SO401!I109</f>
        <v>0</v>
      </c>
      <c r="J11" s="229"/>
      <c r="K11" s="260"/>
      <c r="L11" s="261"/>
      <c r="M11" s="262"/>
      <c r="N11" s="262"/>
      <c r="O11" s="262"/>
      <c r="P11" s="262"/>
      <c r="Q11" s="262"/>
    </row>
    <row r="12" spans="1:17" ht="35.25" customHeight="1" thickBot="1" x14ac:dyDescent="0.25">
      <c r="A12" s="222"/>
      <c r="B12" s="223"/>
      <c r="C12" s="224"/>
      <c r="D12" s="236"/>
      <c r="E12" s="411"/>
      <c r="F12" s="407" t="s">
        <v>99</v>
      </c>
      <c r="G12" s="408"/>
      <c r="H12" s="409"/>
      <c r="I12" s="23">
        <f>Vedlejsi_ostatni_SO401!H19+Vedlejsi_ostatni_SO401!I19</f>
        <v>0</v>
      </c>
      <c r="J12" s="229"/>
      <c r="K12" s="260"/>
      <c r="L12" s="261"/>
      <c r="M12" s="262"/>
      <c r="N12" s="262"/>
      <c r="O12" s="262"/>
      <c r="P12" s="262"/>
      <c r="Q12" s="262"/>
    </row>
    <row r="13" spans="1:17" ht="35.25" customHeight="1" thickBot="1" x14ac:dyDescent="0.25">
      <c r="A13" s="222"/>
      <c r="B13" s="223"/>
      <c r="C13" s="224"/>
      <c r="D13" s="236"/>
      <c r="E13" s="412"/>
      <c r="F13" s="407" t="s">
        <v>100</v>
      </c>
      <c r="G13" s="408"/>
      <c r="H13" s="409"/>
      <c r="I13" s="23">
        <f>PD_SO401!H22+PD_SO401!I22</f>
        <v>0</v>
      </c>
      <c r="J13" s="229"/>
      <c r="K13" s="260"/>
      <c r="L13" s="261"/>
      <c r="M13" s="262"/>
      <c r="N13" s="262"/>
      <c r="O13" s="262"/>
      <c r="P13" s="262"/>
      <c r="Q13" s="262"/>
    </row>
    <row r="14" spans="1:17" ht="7.5" customHeight="1" thickBot="1" x14ac:dyDescent="0.25">
      <c r="A14" s="222"/>
      <c r="B14" s="223"/>
      <c r="C14" s="224"/>
      <c r="D14" s="236"/>
      <c r="E14" s="24"/>
      <c r="F14" s="243"/>
      <c r="G14" s="244"/>
      <c r="H14" s="245"/>
      <c r="I14" s="246"/>
      <c r="J14" s="229"/>
      <c r="K14" s="260"/>
      <c r="L14" s="261"/>
      <c r="M14" s="262"/>
      <c r="N14" s="262"/>
      <c r="O14" s="262"/>
      <c r="P14" s="262"/>
      <c r="Q14" s="262"/>
    </row>
    <row r="15" spans="1:17" ht="33.75" customHeight="1" thickBot="1" x14ac:dyDescent="0.25">
      <c r="A15" s="222"/>
      <c r="B15" s="223"/>
      <c r="C15" s="224"/>
      <c r="D15" s="236"/>
      <c r="E15" s="415" t="s">
        <v>19</v>
      </c>
      <c r="F15" s="415"/>
      <c r="G15" s="416"/>
      <c r="H15" s="247"/>
      <c r="I15" s="248">
        <f>SUM(I11:I14)</f>
        <v>0</v>
      </c>
      <c r="J15" s="229"/>
      <c r="K15" s="260"/>
      <c r="L15" s="261"/>
      <c r="M15" s="262"/>
      <c r="N15" s="262"/>
      <c r="O15" s="262"/>
      <c r="P15" s="262"/>
      <c r="Q15" s="262"/>
    </row>
    <row r="16" spans="1:17" ht="15" x14ac:dyDescent="0.2">
      <c r="A16" s="222"/>
      <c r="B16" s="223"/>
      <c r="C16" s="224"/>
      <c r="D16" s="236"/>
      <c r="E16" s="233"/>
      <c r="F16" s="236"/>
      <c r="G16" s="236"/>
      <c r="H16" s="258" t="s">
        <v>41</v>
      </c>
      <c r="I16" s="228">
        <f>I15*1.21</f>
        <v>0</v>
      </c>
      <c r="J16" s="229"/>
      <c r="K16" s="260"/>
      <c r="L16" s="263"/>
      <c r="M16" s="262"/>
      <c r="N16" s="262"/>
      <c r="O16" s="264"/>
      <c r="P16" s="262"/>
      <c r="Q16" s="262"/>
    </row>
    <row r="17" spans="1:17" ht="15" x14ac:dyDescent="0.2">
      <c r="A17" s="222"/>
      <c r="B17" s="223"/>
      <c r="C17" s="224"/>
      <c r="D17" s="236"/>
      <c r="E17" s="249"/>
      <c r="F17" s="236"/>
      <c r="G17" s="236"/>
      <c r="H17" s="227"/>
      <c r="I17" s="228"/>
      <c r="J17" s="229"/>
      <c r="K17" s="260"/>
      <c r="L17" s="263"/>
      <c r="M17" s="262"/>
      <c r="N17" s="262"/>
      <c r="O17" s="264"/>
      <c r="P17" s="262"/>
      <c r="Q17" s="262"/>
    </row>
    <row r="18" spans="1:17" ht="15" x14ac:dyDescent="0.2">
      <c r="A18" s="73"/>
      <c r="B18" s="250"/>
      <c r="C18" s="251"/>
      <c r="D18" s="252"/>
      <c r="E18" s="399" t="s">
        <v>137</v>
      </c>
      <c r="F18" s="400"/>
      <c r="G18" s="224"/>
      <c r="H18" s="222"/>
      <c r="I18" s="375"/>
      <c r="J18" s="401"/>
      <c r="K18" s="234"/>
      <c r="L18" s="275"/>
      <c r="M18" s="228"/>
    </row>
    <row r="19" spans="1:17" ht="15" x14ac:dyDescent="0.2">
      <c r="D19" s="378"/>
      <c r="E19" s="402" t="s">
        <v>138</v>
      </c>
      <c r="F19" s="223"/>
      <c r="G19" s="224"/>
      <c r="H19" s="222"/>
      <c r="I19" s="375"/>
      <c r="J19" s="1"/>
      <c r="K19" s="234"/>
      <c r="L19" s="275"/>
      <c r="M19" s="228"/>
    </row>
    <row r="20" spans="1:17" ht="14.25" customHeight="1" x14ac:dyDescent="0.2">
      <c r="D20" s="378"/>
      <c r="E20" s="413" t="s">
        <v>139</v>
      </c>
      <c r="F20" s="413"/>
      <c r="G20" s="413"/>
      <c r="H20" s="413"/>
      <c r="I20" s="413"/>
      <c r="J20" s="403"/>
      <c r="K20" s="403"/>
      <c r="L20" s="403"/>
      <c r="M20" s="403"/>
    </row>
    <row r="21" spans="1:17" ht="14.25" customHeight="1" x14ac:dyDescent="0.2">
      <c r="D21" s="378"/>
      <c r="E21" s="413"/>
      <c r="F21" s="413"/>
      <c r="G21" s="413"/>
      <c r="H21" s="413"/>
      <c r="I21" s="413"/>
      <c r="J21" s="403"/>
      <c r="K21" s="403"/>
      <c r="L21" s="403"/>
      <c r="M21" s="403"/>
    </row>
    <row r="22" spans="1:17" x14ac:dyDescent="0.2">
      <c r="D22" s="378"/>
      <c r="F22" s="378"/>
      <c r="G22" s="378"/>
    </row>
    <row r="23" spans="1:17" x14ac:dyDescent="0.2">
      <c r="D23" s="378"/>
      <c r="F23" s="378"/>
      <c r="G23" s="378"/>
    </row>
    <row r="24" spans="1:17" x14ac:dyDescent="0.2">
      <c r="D24" s="378"/>
      <c r="F24" s="378"/>
      <c r="G24" s="378"/>
    </row>
    <row r="25" spans="1:17" x14ac:dyDescent="0.2">
      <c r="D25" s="378"/>
      <c r="F25" s="378"/>
      <c r="G25" s="378"/>
    </row>
    <row r="26" spans="1:17" x14ac:dyDescent="0.2">
      <c r="D26" s="378"/>
      <c r="F26" s="378"/>
      <c r="G26" s="378"/>
    </row>
    <row r="27" spans="1:17" x14ac:dyDescent="0.2">
      <c r="D27" s="378"/>
      <c r="F27" s="378"/>
      <c r="G27" s="378"/>
    </row>
    <row r="28" spans="1:17" x14ac:dyDescent="0.2">
      <c r="D28" s="378"/>
      <c r="F28" s="378"/>
      <c r="G28" s="378"/>
      <c r="L28" s="378"/>
    </row>
    <row r="29" spans="1:17" x14ac:dyDescent="0.2">
      <c r="D29" s="378"/>
      <c r="F29" s="378"/>
      <c r="G29" s="378"/>
    </row>
    <row r="30" spans="1:17" x14ac:dyDescent="0.2">
      <c r="D30" s="378"/>
      <c r="F30" s="378"/>
      <c r="G30" s="378"/>
    </row>
    <row r="31" spans="1:17" x14ac:dyDescent="0.2">
      <c r="D31" s="378"/>
      <c r="F31" s="378"/>
      <c r="G31" s="378"/>
    </row>
    <row r="32" spans="1:17" x14ac:dyDescent="0.2">
      <c r="C32" s="380" t="s">
        <v>20</v>
      </c>
      <c r="D32" s="378"/>
      <c r="F32" s="378"/>
      <c r="G32" s="378"/>
    </row>
    <row r="33" spans="4:12" x14ac:dyDescent="0.2">
      <c r="D33" s="378"/>
      <c r="F33" s="378"/>
      <c r="G33" s="378"/>
    </row>
    <row r="34" spans="4:12" x14ac:dyDescent="0.2">
      <c r="D34" s="378"/>
      <c r="F34" s="378"/>
      <c r="G34" s="378"/>
    </row>
    <row r="35" spans="4:12" x14ac:dyDescent="0.2">
      <c r="D35" s="378"/>
      <c r="F35" s="378"/>
      <c r="G35" s="378"/>
      <c r="L35" s="378"/>
    </row>
    <row r="36" spans="4:12" x14ac:dyDescent="0.2">
      <c r="D36" s="378"/>
      <c r="F36" s="378"/>
      <c r="G36" s="378"/>
    </row>
    <row r="37" spans="4:12" x14ac:dyDescent="0.2">
      <c r="D37" s="378"/>
      <c r="F37" s="378"/>
      <c r="G37" s="378"/>
    </row>
    <row r="38" spans="4:12" x14ac:dyDescent="0.2">
      <c r="D38" s="378"/>
      <c r="F38" s="378"/>
      <c r="G38" s="378"/>
      <c r="L38" s="378"/>
    </row>
    <row r="39" spans="4:12" x14ac:dyDescent="0.2">
      <c r="D39" s="378"/>
      <c r="F39" s="378"/>
      <c r="G39" s="378"/>
    </row>
    <row r="40" spans="4:12" x14ac:dyDescent="0.2">
      <c r="D40" s="378"/>
      <c r="F40" s="378"/>
      <c r="G40" s="378"/>
    </row>
    <row r="41" spans="4:12" x14ac:dyDescent="0.2">
      <c r="D41" s="378"/>
      <c r="F41" s="378"/>
      <c r="G41" s="378"/>
    </row>
    <row r="42" spans="4:12" x14ac:dyDescent="0.2">
      <c r="D42" s="378"/>
      <c r="F42" s="378"/>
      <c r="G42" s="378"/>
    </row>
    <row r="43" spans="4:12" x14ac:dyDescent="0.2">
      <c r="D43" s="378"/>
      <c r="F43" s="378"/>
      <c r="G43" s="378"/>
    </row>
    <row r="44" spans="4:12" x14ac:dyDescent="0.2">
      <c r="D44" s="378"/>
      <c r="F44" s="378"/>
      <c r="G44" s="378"/>
    </row>
    <row r="45" spans="4:12" x14ac:dyDescent="0.2">
      <c r="D45" s="378"/>
      <c r="F45" s="378"/>
      <c r="G45" s="378"/>
    </row>
    <row r="46" spans="4:12" x14ac:dyDescent="0.2">
      <c r="D46" s="378"/>
      <c r="F46" s="378"/>
      <c r="G46" s="378"/>
    </row>
    <row r="47" spans="4:12" x14ac:dyDescent="0.2">
      <c r="D47" s="378"/>
      <c r="F47" s="378"/>
      <c r="G47" s="378"/>
    </row>
    <row r="48" spans="4:12" x14ac:dyDescent="0.2">
      <c r="D48" s="378"/>
      <c r="F48" s="378"/>
      <c r="G48" s="378"/>
    </row>
    <row r="49" spans="4:12" x14ac:dyDescent="0.2">
      <c r="D49" s="378"/>
      <c r="F49" s="378"/>
      <c r="G49" s="378"/>
      <c r="L49" s="378"/>
    </row>
    <row r="50" spans="4:12" x14ac:dyDescent="0.2">
      <c r="D50" s="378"/>
      <c r="F50" s="378"/>
      <c r="G50" s="378"/>
      <c r="L50" s="378"/>
    </row>
    <row r="51" spans="4:12" x14ac:dyDescent="0.2">
      <c r="D51" s="378"/>
      <c r="F51" s="378"/>
      <c r="G51" s="378"/>
      <c r="L51" s="378"/>
    </row>
    <row r="52" spans="4:12" x14ac:dyDescent="0.2">
      <c r="D52" s="378"/>
      <c r="F52" s="378"/>
      <c r="G52" s="378"/>
      <c r="L52" s="378"/>
    </row>
    <row r="53" spans="4:12" x14ac:dyDescent="0.2">
      <c r="D53" s="378"/>
      <c r="F53" s="378"/>
      <c r="G53" s="378"/>
      <c r="L53" s="378"/>
    </row>
    <row r="54" spans="4:12" x14ac:dyDescent="0.2">
      <c r="D54" s="378"/>
      <c r="F54" s="378"/>
      <c r="G54" s="378"/>
      <c r="L54" s="378"/>
    </row>
  </sheetData>
  <sheetProtection selectLockedCells="1" selectUnlockedCells="1"/>
  <mergeCells count="8">
    <mergeCell ref="F3:J3"/>
    <mergeCell ref="F13:H13"/>
    <mergeCell ref="E11:E13"/>
    <mergeCell ref="E20:I21"/>
    <mergeCell ref="E9:I9"/>
    <mergeCell ref="E15:G15"/>
    <mergeCell ref="F11:H11"/>
    <mergeCell ref="F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X125"/>
  <sheetViews>
    <sheetView topLeftCell="A13" zoomScaleNormal="100" zoomScaleSheetLayoutView="70" workbookViewId="0">
      <selection activeCell="D31" sqref="D31"/>
    </sheetView>
  </sheetViews>
  <sheetFormatPr defaultColWidth="10.5" defaultRowHeight="15" x14ac:dyDescent="0.25"/>
  <cols>
    <col min="1" max="1" width="2.5" style="17" customWidth="1"/>
    <col min="2" max="2" width="3.375" style="12" customWidth="1"/>
    <col min="3" max="3" width="2.5" style="13" customWidth="1"/>
    <col min="4" max="4" width="78.625" style="12" customWidth="1"/>
    <col min="5" max="5" width="5.75" style="12" customWidth="1"/>
    <col min="6" max="6" width="8" style="14" bestFit="1" customWidth="1"/>
    <col min="7" max="7" width="13.25" style="15" customWidth="1"/>
    <col min="8" max="9" width="18.875" style="16" customWidth="1"/>
    <col min="10" max="10" width="2.5" style="16" customWidth="1"/>
    <col min="11" max="11" width="2.5" style="12" customWidth="1"/>
    <col min="12" max="12" width="16.625" style="12" customWidth="1"/>
    <col min="13" max="202" width="8.375" style="12" customWidth="1"/>
    <col min="203" max="206" width="8.375" style="17" customWidth="1"/>
    <col min="207" max="16384" width="10.5" style="17"/>
  </cols>
  <sheetData>
    <row r="1" spans="2:17" s="18" customFormat="1" ht="23.25" x14ac:dyDescent="0.2">
      <c r="B1" s="420" t="s">
        <v>2</v>
      </c>
      <c r="C1" s="420"/>
      <c r="D1" s="420"/>
      <c r="E1" s="216"/>
      <c r="F1" s="217"/>
      <c r="G1" s="218"/>
      <c r="J1" s="221" t="str">
        <f>Kryci_list!F11</f>
        <v>Objekt SO.401 - Veřejné osvětlení</v>
      </c>
      <c r="K1" s="55"/>
      <c r="Q1" s="74"/>
    </row>
    <row r="2" spans="2:17" s="18" customFormat="1" ht="21" x14ac:dyDescent="0.2">
      <c r="B2" s="56"/>
      <c r="C2" s="56"/>
      <c r="D2" s="56"/>
      <c r="E2" s="56"/>
      <c r="F2" s="56"/>
      <c r="G2" s="56"/>
      <c r="H2" s="56"/>
      <c r="I2" s="56"/>
      <c r="J2" s="56"/>
      <c r="K2" s="55"/>
    </row>
    <row r="3" spans="2:17" ht="27" customHeight="1" x14ac:dyDescent="0.25">
      <c r="B3" s="179"/>
      <c r="C3" s="180"/>
      <c r="D3" s="181" t="s">
        <v>33</v>
      </c>
      <c r="E3" s="182" t="s">
        <v>34</v>
      </c>
      <c r="F3" s="183" t="s">
        <v>35</v>
      </c>
      <c r="G3" s="184" t="s">
        <v>37</v>
      </c>
      <c r="H3" s="421" t="s">
        <v>36</v>
      </c>
      <c r="I3" s="421"/>
      <c r="J3" s="185"/>
      <c r="K3" s="72"/>
      <c r="L3" s="73"/>
      <c r="M3" s="73"/>
      <c r="N3" s="73"/>
    </row>
    <row r="4" spans="2:17" ht="15" customHeight="1" x14ac:dyDescent="0.25">
      <c r="B4" s="56"/>
      <c r="C4" s="161"/>
      <c r="D4" s="56"/>
      <c r="E4" s="56"/>
      <c r="F4" s="27"/>
      <c r="G4" s="72"/>
      <c r="H4" s="368" t="s">
        <v>77</v>
      </c>
      <c r="I4" s="368" t="s">
        <v>78</v>
      </c>
      <c r="J4" s="72"/>
      <c r="K4" s="72"/>
      <c r="L4" s="73"/>
      <c r="M4" s="73"/>
      <c r="N4" s="73"/>
    </row>
    <row r="5" spans="2:17" s="4" customFormat="1" ht="20.25" customHeight="1" x14ac:dyDescent="0.25">
      <c r="B5" s="164"/>
      <c r="C5" s="165" t="s">
        <v>6</v>
      </c>
      <c r="D5" s="166"/>
      <c r="E5" s="166"/>
      <c r="F5" s="167"/>
      <c r="G5" s="168"/>
      <c r="H5" s="130"/>
      <c r="I5" s="294"/>
      <c r="J5" s="131"/>
      <c r="K5" s="55"/>
      <c r="L5" s="74"/>
      <c r="M5" s="74"/>
      <c r="N5" s="74"/>
    </row>
    <row r="6" spans="2:17" s="4" customFormat="1" ht="15" customHeight="1" x14ac:dyDescent="0.25">
      <c r="B6" s="78"/>
      <c r="C6" s="75"/>
      <c r="D6" s="57"/>
      <c r="E6" s="57"/>
      <c r="F6" s="58"/>
      <c r="G6" s="59"/>
      <c r="H6" s="59"/>
      <c r="I6" s="59"/>
      <c r="J6" s="60"/>
      <c r="K6" s="55"/>
      <c r="L6" s="74"/>
      <c r="M6" s="74"/>
      <c r="N6" s="74"/>
    </row>
    <row r="7" spans="2:17" s="4" customFormat="1" ht="45" x14ac:dyDescent="0.25">
      <c r="B7" s="78"/>
      <c r="C7" s="75"/>
      <c r="D7" s="404" t="s">
        <v>143</v>
      </c>
      <c r="E7" s="38" t="s">
        <v>21</v>
      </c>
      <c r="F7" s="253">
        <v>1</v>
      </c>
      <c r="G7" s="383">
        <v>0</v>
      </c>
      <c r="H7" s="170"/>
      <c r="I7" s="277">
        <f>F7*G7</f>
        <v>0</v>
      </c>
      <c r="J7" s="60"/>
      <c r="K7" s="55"/>
      <c r="L7" s="74"/>
      <c r="N7" s="74"/>
    </row>
    <row r="8" spans="2:17" s="4" customFormat="1" ht="45" x14ac:dyDescent="0.25">
      <c r="B8" s="78"/>
      <c r="C8" s="75"/>
      <c r="D8" s="396" t="s">
        <v>111</v>
      </c>
      <c r="E8" s="38" t="s">
        <v>21</v>
      </c>
      <c r="F8" s="253">
        <v>3</v>
      </c>
      <c r="G8" s="383">
        <v>0</v>
      </c>
      <c r="H8" s="170"/>
      <c r="I8" s="277">
        <f>F8*G8</f>
        <v>0</v>
      </c>
      <c r="J8" s="169"/>
      <c r="K8" s="55"/>
      <c r="L8" s="279"/>
      <c r="M8" s="74"/>
      <c r="N8" s="74"/>
    </row>
    <row r="9" spans="2:17" s="19" customFormat="1" ht="15" customHeight="1" x14ac:dyDescent="0.2">
      <c r="B9" s="78"/>
      <c r="C9" s="84"/>
      <c r="D9" s="87"/>
      <c r="E9" s="65"/>
      <c r="F9" s="162"/>
      <c r="G9" s="163"/>
      <c r="H9" s="97"/>
      <c r="I9" s="97"/>
      <c r="J9" s="64"/>
      <c r="K9" s="55"/>
      <c r="L9" s="123"/>
      <c r="M9" s="76"/>
      <c r="N9" s="76"/>
    </row>
    <row r="10" spans="2:17" s="19" customFormat="1" ht="15" customHeight="1" x14ac:dyDescent="0.2">
      <c r="B10" s="132"/>
      <c r="C10" s="394" t="s">
        <v>32</v>
      </c>
      <c r="D10" s="148"/>
      <c r="E10" s="134"/>
      <c r="F10" s="135"/>
      <c r="G10" s="136"/>
      <c r="H10" s="137">
        <f>SUM(H6:H9)</f>
        <v>0</v>
      </c>
      <c r="I10" s="137">
        <f>SUM(I6:I9)</f>
        <v>0</v>
      </c>
      <c r="J10" s="138"/>
      <c r="K10" s="55"/>
      <c r="L10" s="371"/>
      <c r="M10" s="76"/>
      <c r="N10" s="76"/>
    </row>
    <row r="11" spans="2:17" s="19" customFormat="1" ht="15" customHeight="1" x14ac:dyDescent="0.2">
      <c r="B11" s="154"/>
      <c r="C11" s="155"/>
      <c r="D11" s="156"/>
      <c r="E11" s="157"/>
      <c r="F11" s="158"/>
      <c r="G11" s="159"/>
      <c r="H11" s="160"/>
      <c r="I11" s="160"/>
      <c r="J11" s="160"/>
      <c r="K11" s="55"/>
      <c r="L11" s="76"/>
      <c r="M11" s="76"/>
      <c r="N11" s="76"/>
    </row>
    <row r="12" spans="2:17" s="4" customFormat="1" ht="20.25" customHeight="1" x14ac:dyDescent="0.25">
      <c r="B12" s="105"/>
      <c r="C12" s="106" t="s">
        <v>7</v>
      </c>
      <c r="D12" s="107"/>
      <c r="E12" s="108"/>
      <c r="F12" s="109"/>
      <c r="G12" s="110"/>
      <c r="H12" s="111"/>
      <c r="I12" s="111"/>
      <c r="J12" s="112"/>
      <c r="K12" s="55"/>
      <c r="L12" s="74"/>
      <c r="M12" s="74"/>
      <c r="N12" s="74"/>
    </row>
    <row r="13" spans="2:17" s="4" customFormat="1" ht="15" customHeight="1" x14ac:dyDescent="0.25">
      <c r="B13" s="113"/>
      <c r="C13" s="81"/>
      <c r="D13" s="77"/>
      <c r="E13" s="31"/>
      <c r="F13" s="32"/>
      <c r="G13" s="33"/>
      <c r="H13" s="98"/>
      <c r="I13" s="98"/>
      <c r="J13" s="48"/>
      <c r="K13" s="55"/>
      <c r="L13" s="74"/>
      <c r="M13" s="74"/>
      <c r="N13" s="74"/>
    </row>
    <row r="14" spans="2:17" s="4" customFormat="1" ht="15" customHeight="1" x14ac:dyDescent="0.25">
      <c r="B14" s="113"/>
      <c r="C14" s="81"/>
      <c r="D14" s="80" t="s">
        <v>31</v>
      </c>
      <c r="E14" s="34"/>
      <c r="F14" s="35"/>
      <c r="G14" s="36"/>
      <c r="H14" s="36"/>
      <c r="I14" s="36"/>
      <c r="J14" s="40"/>
      <c r="K14" s="55"/>
      <c r="L14" s="74"/>
      <c r="M14" s="74"/>
      <c r="N14" s="74"/>
    </row>
    <row r="15" spans="2:17" s="4" customFormat="1" ht="15.75" customHeight="1" x14ac:dyDescent="0.25">
      <c r="B15" s="113"/>
      <c r="C15" s="81"/>
      <c r="D15" s="373" t="s">
        <v>88</v>
      </c>
      <c r="E15" s="38" t="s">
        <v>5</v>
      </c>
      <c r="F15" s="253">
        <v>4</v>
      </c>
      <c r="G15" s="384">
        <v>0</v>
      </c>
      <c r="H15" s="170">
        <f t="shared" ref="H15" si="0">F15*G15</f>
        <v>0</v>
      </c>
      <c r="I15" s="170"/>
      <c r="J15" s="40"/>
      <c r="K15" s="55"/>
      <c r="L15" s="74"/>
      <c r="M15" s="74"/>
      <c r="N15" s="74"/>
    </row>
    <row r="16" spans="2:17" s="4" customFormat="1" ht="15.75" customHeight="1" x14ac:dyDescent="0.25">
      <c r="B16" s="113"/>
      <c r="C16" s="81"/>
      <c r="D16" s="396" t="s">
        <v>112</v>
      </c>
      <c r="E16" s="38" t="s">
        <v>5</v>
      </c>
      <c r="F16" s="273">
        <v>2</v>
      </c>
      <c r="G16" s="384">
        <v>0</v>
      </c>
      <c r="H16" s="170">
        <f t="shared" ref="H16:H20" si="1">F16*G16</f>
        <v>0</v>
      </c>
      <c r="I16" s="170"/>
      <c r="J16" s="40"/>
      <c r="K16" s="55"/>
      <c r="L16" s="74"/>
      <c r="M16" s="74"/>
      <c r="N16" s="74"/>
    </row>
    <row r="17" spans="2:15" s="4" customFormat="1" ht="15.75" customHeight="1" x14ac:dyDescent="0.25">
      <c r="B17" s="113"/>
      <c r="C17" s="81"/>
      <c r="D17" s="369" t="s">
        <v>80</v>
      </c>
      <c r="E17" s="38" t="s">
        <v>5</v>
      </c>
      <c r="F17" s="273">
        <v>3</v>
      </c>
      <c r="G17" s="384">
        <v>0</v>
      </c>
      <c r="H17" s="170">
        <f t="shared" si="1"/>
        <v>0</v>
      </c>
      <c r="I17" s="170"/>
      <c r="J17" s="40"/>
      <c r="K17" s="55"/>
      <c r="L17" s="74"/>
      <c r="M17" s="74"/>
      <c r="N17" s="74"/>
    </row>
    <row r="18" spans="2:15" s="4" customFormat="1" ht="15.75" customHeight="1" x14ac:dyDescent="0.25">
      <c r="B18" s="113"/>
      <c r="C18" s="81"/>
      <c r="D18" s="369" t="s">
        <v>81</v>
      </c>
      <c r="E18" s="38" t="s">
        <v>5</v>
      </c>
      <c r="F18" s="253">
        <v>15</v>
      </c>
      <c r="G18" s="384">
        <v>0</v>
      </c>
      <c r="H18" s="170">
        <f t="shared" ref="H18" si="2">F18*G18</f>
        <v>0</v>
      </c>
      <c r="I18" s="170"/>
      <c r="J18" s="40"/>
      <c r="K18" s="55"/>
      <c r="L18" s="74"/>
      <c r="M18" s="74"/>
      <c r="N18" s="74"/>
    </row>
    <row r="19" spans="2:15" s="4" customFormat="1" ht="15.75" customHeight="1" x14ac:dyDescent="0.25">
      <c r="B19" s="113"/>
      <c r="C19" s="81"/>
      <c r="D19" s="369" t="s">
        <v>82</v>
      </c>
      <c r="E19" s="38" t="s">
        <v>5</v>
      </c>
      <c r="F19" s="253">
        <v>177</v>
      </c>
      <c r="G19" s="384">
        <v>0</v>
      </c>
      <c r="H19" s="170">
        <f t="shared" ref="H19" si="3">F19*G19</f>
        <v>0</v>
      </c>
      <c r="I19" s="170"/>
      <c r="J19" s="40"/>
      <c r="K19" s="55"/>
      <c r="L19" s="74"/>
      <c r="M19" s="74"/>
      <c r="N19" s="74"/>
    </row>
    <row r="20" spans="2:15" s="4" customFormat="1" ht="30" x14ac:dyDescent="0.25">
      <c r="B20" s="113"/>
      <c r="C20" s="81"/>
      <c r="D20" s="37" t="s">
        <v>28</v>
      </c>
      <c r="E20" s="38" t="s">
        <v>5</v>
      </c>
      <c r="F20" s="273">
        <v>2</v>
      </c>
      <c r="G20" s="384">
        <v>0</v>
      </c>
      <c r="H20" s="170">
        <f t="shared" si="1"/>
        <v>0</v>
      </c>
      <c r="I20" s="170"/>
      <c r="J20" s="40"/>
      <c r="K20" s="55"/>
      <c r="L20" s="74"/>
      <c r="M20" s="74"/>
      <c r="N20" s="74"/>
    </row>
    <row r="21" spans="2:15" s="4" customFormat="1" ht="30" x14ac:dyDescent="0.25">
      <c r="B21" s="113"/>
      <c r="C21" s="81"/>
      <c r="D21" s="396" t="s">
        <v>113</v>
      </c>
      <c r="E21" s="38" t="s">
        <v>5</v>
      </c>
      <c r="F21" s="273">
        <v>4</v>
      </c>
      <c r="G21" s="384">
        <v>0</v>
      </c>
      <c r="H21" s="170">
        <f t="shared" ref="H21" si="4">F21*G21</f>
        <v>0</v>
      </c>
      <c r="I21" s="170"/>
      <c r="J21" s="40"/>
      <c r="K21" s="55"/>
      <c r="L21" s="74"/>
      <c r="M21" s="74"/>
      <c r="N21" s="74"/>
    </row>
    <row r="22" spans="2:15" s="4" customFormat="1" ht="15.75" x14ac:dyDescent="0.25">
      <c r="B22" s="113"/>
      <c r="C22" s="81"/>
      <c r="D22" s="37"/>
      <c r="E22" s="38"/>
      <c r="F22" s="41"/>
      <c r="G22" s="39"/>
      <c r="H22" s="39"/>
      <c r="I22" s="39"/>
      <c r="J22" s="40"/>
      <c r="K22" s="55"/>
      <c r="L22" s="123"/>
      <c r="M22" s="123"/>
      <c r="N22" s="74"/>
    </row>
    <row r="23" spans="2:15" s="4" customFormat="1" ht="15" customHeight="1" x14ac:dyDescent="0.25">
      <c r="B23" s="113"/>
      <c r="C23" s="81"/>
      <c r="D23" s="82" t="s">
        <v>30</v>
      </c>
      <c r="E23" s="42"/>
      <c r="F23" s="43"/>
      <c r="G23" s="44"/>
      <c r="H23" s="99"/>
      <c r="I23" s="99"/>
      <c r="J23" s="178"/>
      <c r="K23" s="55"/>
      <c r="L23" s="123"/>
      <c r="M23" s="123"/>
      <c r="N23" s="74"/>
    </row>
    <row r="24" spans="2:15" s="4" customFormat="1" ht="15" customHeight="1" x14ac:dyDescent="0.25">
      <c r="B24" s="113"/>
      <c r="C24" s="81"/>
      <c r="D24" s="392" t="s">
        <v>90</v>
      </c>
      <c r="E24" s="38" t="s">
        <v>5</v>
      </c>
      <c r="F24" s="253">
        <v>26</v>
      </c>
      <c r="G24" s="384">
        <v>0</v>
      </c>
      <c r="H24" s="170"/>
      <c r="I24" s="277">
        <f>F24*G24</f>
        <v>0</v>
      </c>
      <c r="J24" s="40"/>
      <c r="K24" s="55"/>
      <c r="L24" s="279"/>
      <c r="M24" s="123"/>
      <c r="N24" s="74"/>
      <c r="O24" s="259"/>
    </row>
    <row r="25" spans="2:15" s="4" customFormat="1" ht="15" customHeight="1" x14ac:dyDescent="0.25">
      <c r="B25" s="113"/>
      <c r="C25" s="81"/>
      <c r="D25" s="392" t="s">
        <v>91</v>
      </c>
      <c r="E25" s="38" t="s">
        <v>5</v>
      </c>
      <c r="F25" s="253">
        <v>72</v>
      </c>
      <c r="G25" s="384">
        <v>0</v>
      </c>
      <c r="H25" s="170"/>
      <c r="I25" s="277">
        <f t="shared" ref="I25:I33" si="5">F25*G25</f>
        <v>0</v>
      </c>
      <c r="J25" s="40"/>
      <c r="K25" s="55"/>
      <c r="L25" s="279"/>
      <c r="M25" s="123"/>
      <c r="N25" s="74"/>
      <c r="O25" s="259"/>
    </row>
    <row r="26" spans="2:15" s="4" customFormat="1" ht="15" customHeight="1" x14ac:dyDescent="0.25">
      <c r="B26" s="113"/>
      <c r="C26" s="81"/>
      <c r="D26" s="392" t="s">
        <v>92</v>
      </c>
      <c r="E26" s="38" t="s">
        <v>5</v>
      </c>
      <c r="F26" s="253">
        <v>32</v>
      </c>
      <c r="G26" s="384">
        <v>0</v>
      </c>
      <c r="H26" s="170"/>
      <c r="I26" s="277">
        <f>F26*G26</f>
        <v>0</v>
      </c>
      <c r="J26" s="40"/>
      <c r="K26" s="55"/>
      <c r="L26" s="279"/>
      <c r="M26" s="123"/>
      <c r="N26" s="74"/>
      <c r="O26" s="259"/>
    </row>
    <row r="27" spans="2:15" s="4" customFormat="1" ht="15" customHeight="1" x14ac:dyDescent="0.25">
      <c r="B27" s="113"/>
      <c r="C27" s="81"/>
      <c r="D27" s="392" t="s">
        <v>93</v>
      </c>
      <c r="E27" s="38" t="s">
        <v>5</v>
      </c>
      <c r="F27" s="253">
        <v>6</v>
      </c>
      <c r="G27" s="384">
        <v>0</v>
      </c>
      <c r="H27" s="170"/>
      <c r="I27" s="277">
        <f t="shared" si="5"/>
        <v>0</v>
      </c>
      <c r="J27" s="40"/>
      <c r="K27" s="55"/>
      <c r="L27" s="279"/>
      <c r="M27" s="123"/>
      <c r="N27" s="74"/>
      <c r="O27" s="259"/>
    </row>
    <row r="28" spans="2:15" s="4" customFormat="1" ht="15" customHeight="1" x14ac:dyDescent="0.25">
      <c r="B28" s="113"/>
      <c r="C28" s="81"/>
      <c r="D28" s="392" t="s">
        <v>94</v>
      </c>
      <c r="E28" s="38" t="s">
        <v>5</v>
      </c>
      <c r="F28" s="253">
        <v>166</v>
      </c>
      <c r="G28" s="384">
        <v>0</v>
      </c>
      <c r="H28" s="170"/>
      <c r="I28" s="277">
        <f t="shared" si="5"/>
        <v>0</v>
      </c>
      <c r="J28" s="40"/>
      <c r="K28" s="55"/>
      <c r="L28" s="279"/>
      <c r="M28" s="123"/>
      <c r="N28" s="74"/>
      <c r="O28" s="259"/>
    </row>
    <row r="29" spans="2:15" s="4" customFormat="1" ht="15" customHeight="1" x14ac:dyDescent="0.25">
      <c r="B29" s="113"/>
      <c r="C29" s="81"/>
      <c r="D29" s="392" t="s">
        <v>95</v>
      </c>
      <c r="E29" s="38" t="s">
        <v>5</v>
      </c>
      <c r="F29" s="253">
        <v>4</v>
      </c>
      <c r="G29" s="384">
        <v>0</v>
      </c>
      <c r="H29" s="170"/>
      <c r="I29" s="277">
        <f t="shared" ref="I29" si="6">F29*G29</f>
        <v>0</v>
      </c>
      <c r="J29" s="40"/>
      <c r="K29" s="55"/>
      <c r="L29" s="279"/>
      <c r="M29" s="123"/>
      <c r="N29" s="74"/>
      <c r="O29" s="259"/>
    </row>
    <row r="30" spans="2:15" s="4" customFormat="1" ht="15" customHeight="1" x14ac:dyDescent="0.25">
      <c r="B30" s="113"/>
      <c r="C30" s="81"/>
      <c r="D30" s="405" t="s">
        <v>144</v>
      </c>
      <c r="E30" s="393" t="s">
        <v>5</v>
      </c>
      <c r="F30" s="253">
        <v>15</v>
      </c>
      <c r="G30" s="384">
        <v>0</v>
      </c>
      <c r="H30" s="170"/>
      <c r="I30" s="277">
        <f t="shared" ref="I30" si="7">F30*G30</f>
        <v>0</v>
      </c>
      <c r="J30" s="40"/>
      <c r="K30" s="55"/>
      <c r="L30" s="279"/>
      <c r="M30" s="123"/>
      <c r="N30" s="74"/>
      <c r="O30" s="259"/>
    </row>
    <row r="31" spans="2:15" s="4" customFormat="1" ht="15" customHeight="1" x14ac:dyDescent="0.25">
      <c r="B31" s="113"/>
      <c r="C31" s="81"/>
      <c r="D31" s="370" t="s">
        <v>87</v>
      </c>
      <c r="E31" s="38" t="s">
        <v>5</v>
      </c>
      <c r="F31" s="253">
        <v>9</v>
      </c>
      <c r="G31" s="384">
        <v>0</v>
      </c>
      <c r="H31" s="170"/>
      <c r="I31" s="277">
        <f t="shared" ref="I31" si="8">F31*G31</f>
        <v>0</v>
      </c>
      <c r="J31" s="40"/>
      <c r="K31" s="55"/>
      <c r="L31" s="279"/>
      <c r="M31" s="123"/>
      <c r="N31" s="74"/>
      <c r="O31" s="259"/>
    </row>
    <row r="32" spans="2:15" s="4" customFormat="1" ht="15.75" x14ac:dyDescent="0.25">
      <c r="B32" s="113"/>
      <c r="C32" s="81"/>
      <c r="D32" s="269" t="s">
        <v>42</v>
      </c>
      <c r="E32" s="270" t="s">
        <v>5</v>
      </c>
      <c r="F32" s="253">
        <f>SUM(F24:F30)</f>
        <v>321</v>
      </c>
      <c r="G32" s="384">
        <v>0</v>
      </c>
      <c r="H32" s="170"/>
      <c r="I32" s="277">
        <f t="shared" si="5"/>
        <v>0</v>
      </c>
      <c r="J32" s="40"/>
      <c r="K32" s="55"/>
      <c r="L32" s="279"/>
      <c r="M32" s="123"/>
      <c r="N32" s="74"/>
      <c r="O32" s="259"/>
    </row>
    <row r="33" spans="2:206" s="4" customFormat="1" ht="15" customHeight="1" x14ac:dyDescent="0.25">
      <c r="B33" s="113"/>
      <c r="C33" s="81"/>
      <c r="D33" s="269" t="s">
        <v>43</v>
      </c>
      <c r="E33" s="38" t="s">
        <v>8</v>
      </c>
      <c r="F33" s="253">
        <v>3200</v>
      </c>
      <c r="G33" s="384">
        <v>0</v>
      </c>
      <c r="H33" s="170"/>
      <c r="I33" s="277">
        <f t="shared" si="5"/>
        <v>0</v>
      </c>
      <c r="J33" s="40"/>
      <c r="K33" s="55"/>
      <c r="L33" s="279"/>
      <c r="M33" s="123"/>
      <c r="N33" s="74"/>
    </row>
    <row r="34" spans="2:206" s="4" customFormat="1" ht="15" customHeight="1" x14ac:dyDescent="0.25">
      <c r="B34" s="113"/>
      <c r="C34" s="81"/>
      <c r="D34" s="269"/>
      <c r="E34" s="38"/>
      <c r="F34" s="253"/>
      <c r="G34" s="39"/>
      <c r="H34" s="170"/>
      <c r="I34" s="170"/>
      <c r="J34" s="40"/>
      <c r="K34" s="55"/>
      <c r="L34" s="279"/>
      <c r="M34" s="123"/>
      <c r="N34" s="74"/>
    </row>
    <row r="35" spans="2:206" s="4" customFormat="1" ht="15" customHeight="1" x14ac:dyDescent="0.25">
      <c r="B35" s="113"/>
      <c r="C35" s="81"/>
      <c r="D35" s="82" t="s">
        <v>64</v>
      </c>
      <c r="E35" s="34"/>
      <c r="F35" s="354"/>
      <c r="G35" s="36"/>
      <c r="H35" s="355"/>
      <c r="I35" s="355"/>
      <c r="J35" s="40"/>
      <c r="K35" s="55"/>
      <c r="L35" s="279"/>
      <c r="M35" s="123"/>
      <c r="N35" s="74"/>
    </row>
    <row r="36" spans="2:206" s="4" customFormat="1" ht="15" customHeight="1" x14ac:dyDescent="0.25">
      <c r="B36" s="113"/>
      <c r="C36" s="81"/>
      <c r="D36" s="280" t="s">
        <v>65</v>
      </c>
      <c r="E36" s="302" t="s">
        <v>8</v>
      </c>
      <c r="F36" s="303">
        <v>18</v>
      </c>
      <c r="G36" s="385">
        <v>0</v>
      </c>
      <c r="H36" s="299">
        <f t="shared" ref="H36:H38" si="9">F36*G36</f>
        <v>0</v>
      </c>
      <c r="I36" s="299"/>
      <c r="J36" s="40"/>
      <c r="K36" s="55"/>
      <c r="L36" s="279"/>
      <c r="M36" s="123"/>
      <c r="N36" s="74"/>
    </row>
    <row r="37" spans="2:206" s="4" customFormat="1" ht="15" customHeight="1" x14ac:dyDescent="0.25">
      <c r="B37" s="113"/>
      <c r="C37" s="81"/>
      <c r="D37" s="396" t="s">
        <v>114</v>
      </c>
      <c r="E37" s="302" t="s">
        <v>8</v>
      </c>
      <c r="F37" s="303">
        <v>60</v>
      </c>
      <c r="G37" s="385">
        <v>0</v>
      </c>
      <c r="H37" s="299">
        <f t="shared" ref="H37" si="10">F37*G37</f>
        <v>0</v>
      </c>
      <c r="I37" s="299"/>
      <c r="J37" s="40"/>
      <c r="K37" s="55"/>
      <c r="L37" s="279"/>
      <c r="M37" s="123"/>
      <c r="N37" s="74"/>
    </row>
    <row r="38" spans="2:206" s="4" customFormat="1" ht="15" customHeight="1" x14ac:dyDescent="0.25">
      <c r="B38" s="113"/>
      <c r="C38" s="81"/>
      <c r="D38" s="280" t="s">
        <v>66</v>
      </c>
      <c r="E38" s="302" t="s">
        <v>5</v>
      </c>
      <c r="F38" s="303">
        <v>12</v>
      </c>
      <c r="G38" s="385">
        <v>0</v>
      </c>
      <c r="H38" s="299">
        <f t="shared" si="9"/>
        <v>0</v>
      </c>
      <c r="I38" s="299"/>
      <c r="J38" s="40"/>
      <c r="K38" s="55"/>
      <c r="L38" s="279"/>
      <c r="M38" s="123"/>
      <c r="N38" s="74"/>
    </row>
    <row r="39" spans="2:206" s="4" customFormat="1" ht="15" customHeight="1" x14ac:dyDescent="0.25">
      <c r="B39" s="113"/>
      <c r="C39" s="81"/>
      <c r="D39" s="280"/>
      <c r="E39" s="302"/>
      <c r="F39" s="303"/>
      <c r="G39" s="353"/>
      <c r="H39" s="299"/>
      <c r="I39" s="299"/>
      <c r="J39" s="40"/>
      <c r="K39" s="55"/>
      <c r="L39" s="279"/>
      <c r="M39" s="123"/>
      <c r="N39" s="74"/>
    </row>
    <row r="40" spans="2:206" s="4" customFormat="1" ht="15" customHeight="1" x14ac:dyDescent="0.25">
      <c r="B40" s="113"/>
      <c r="C40" s="81"/>
      <c r="D40" s="356" t="s">
        <v>67</v>
      </c>
      <c r="E40" s="357"/>
      <c r="F40" s="358"/>
      <c r="G40" s="359"/>
      <c r="H40" s="359"/>
      <c r="I40" s="359"/>
      <c r="J40" s="40"/>
      <c r="K40" s="55"/>
      <c r="L40" s="279"/>
      <c r="M40" s="123"/>
      <c r="N40" s="74"/>
    </row>
    <row r="41" spans="2:206" s="4" customFormat="1" ht="15" customHeight="1" x14ac:dyDescent="0.25">
      <c r="B41" s="113"/>
      <c r="C41" s="81"/>
      <c r="D41" s="360" t="s">
        <v>68</v>
      </c>
      <c r="E41" s="361" t="s">
        <v>5</v>
      </c>
      <c r="F41" s="273">
        <v>6</v>
      </c>
      <c r="G41" s="386">
        <v>0</v>
      </c>
      <c r="H41" s="299">
        <f t="shared" ref="H41:H45" si="11">F41*G41</f>
        <v>0</v>
      </c>
      <c r="I41" s="299"/>
      <c r="J41" s="40"/>
      <c r="K41" s="55"/>
      <c r="L41" s="279"/>
      <c r="M41" s="123"/>
      <c r="N41" s="74"/>
    </row>
    <row r="42" spans="2:206" s="4" customFormat="1" ht="15" customHeight="1" x14ac:dyDescent="0.25">
      <c r="B42" s="113"/>
      <c r="C42" s="81"/>
      <c r="D42" s="280" t="s">
        <v>69</v>
      </c>
      <c r="E42" s="302" t="s">
        <v>8</v>
      </c>
      <c r="F42" s="303">
        <v>15</v>
      </c>
      <c r="G42" s="385">
        <v>0</v>
      </c>
      <c r="H42" s="299">
        <f t="shared" si="11"/>
        <v>0</v>
      </c>
      <c r="I42" s="299"/>
      <c r="J42" s="40"/>
      <c r="K42" s="55"/>
      <c r="L42" s="279"/>
      <c r="M42" s="123"/>
      <c r="N42" s="74"/>
    </row>
    <row r="43" spans="2:206" s="4" customFormat="1" ht="15" customHeight="1" x14ac:dyDescent="0.25">
      <c r="B43" s="113"/>
      <c r="C43" s="81"/>
      <c r="D43" s="280" t="s">
        <v>70</v>
      </c>
      <c r="E43" s="302" t="s">
        <v>5</v>
      </c>
      <c r="F43" s="303">
        <v>6</v>
      </c>
      <c r="G43" s="385">
        <v>0</v>
      </c>
      <c r="H43" s="299">
        <f t="shared" si="11"/>
        <v>0</v>
      </c>
      <c r="I43" s="299"/>
      <c r="J43" s="40"/>
      <c r="K43" s="55"/>
      <c r="L43" s="279"/>
      <c r="M43" s="123"/>
      <c r="N43" s="74"/>
    </row>
    <row r="44" spans="2:206" s="4" customFormat="1" ht="15" customHeight="1" x14ac:dyDescent="0.25">
      <c r="B44" s="113"/>
      <c r="C44" s="81"/>
      <c r="D44" s="280" t="s">
        <v>73</v>
      </c>
      <c r="E44" s="302" t="s">
        <v>21</v>
      </c>
      <c r="F44" s="303">
        <v>1</v>
      </c>
      <c r="G44" s="385">
        <v>0</v>
      </c>
      <c r="H44" s="299">
        <f t="shared" si="11"/>
        <v>0</v>
      </c>
      <c r="I44" s="299"/>
      <c r="J44" s="40"/>
      <c r="K44" s="55"/>
      <c r="L44" s="279"/>
      <c r="M44" s="123"/>
      <c r="N44" s="74"/>
    </row>
    <row r="45" spans="2:206" s="4" customFormat="1" ht="15" customHeight="1" x14ac:dyDescent="0.25">
      <c r="B45" s="113"/>
      <c r="C45" s="81"/>
      <c r="D45" s="280" t="s">
        <v>71</v>
      </c>
      <c r="E45" s="302" t="s">
        <v>72</v>
      </c>
      <c r="F45" s="305">
        <v>0.5</v>
      </c>
      <c r="G45" s="385">
        <v>0</v>
      </c>
      <c r="H45" s="299">
        <f t="shared" si="11"/>
        <v>0</v>
      </c>
      <c r="I45" s="299"/>
      <c r="J45" s="40"/>
      <c r="K45" s="55"/>
      <c r="L45" s="279"/>
      <c r="M45" s="123"/>
      <c r="N45" s="74"/>
    </row>
    <row r="46" spans="2:206" s="19" customFormat="1" ht="15" customHeight="1" x14ac:dyDescent="0.25">
      <c r="B46" s="113"/>
      <c r="C46" s="120"/>
      <c r="D46" s="77"/>
      <c r="E46" s="45"/>
      <c r="F46" s="46"/>
      <c r="G46" s="47"/>
      <c r="H46" s="98"/>
      <c r="I46" s="98"/>
      <c r="J46" s="48"/>
      <c r="K46" s="55"/>
      <c r="L46" s="76"/>
      <c r="M46" s="76"/>
      <c r="N46" s="76"/>
      <c r="GU46" s="20"/>
      <c r="GV46" s="20"/>
      <c r="GW46" s="20"/>
      <c r="GX46" s="20"/>
    </row>
    <row r="47" spans="2:206" ht="15" customHeight="1" x14ac:dyDescent="0.25">
      <c r="B47" s="114"/>
      <c r="C47" s="122" t="s">
        <v>9</v>
      </c>
      <c r="D47" s="115"/>
      <c r="E47" s="116"/>
      <c r="F47" s="117"/>
      <c r="G47" s="118"/>
      <c r="H47" s="119">
        <f>SUM(H12:H46)</f>
        <v>0</v>
      </c>
      <c r="I47" s="119">
        <f>(SUM(I12:I46))</f>
        <v>0</v>
      </c>
      <c r="J47" s="121"/>
      <c r="K47" s="55"/>
      <c r="L47" s="371"/>
      <c r="M47" s="73"/>
      <c r="N47" s="73"/>
    </row>
    <row r="48" spans="2:206" ht="15" customHeight="1" x14ac:dyDescent="0.25">
      <c r="B48" s="56"/>
      <c r="C48" s="79"/>
      <c r="D48" s="77"/>
      <c r="E48" s="45"/>
      <c r="F48" s="29"/>
      <c r="G48" s="30"/>
      <c r="H48" s="96"/>
      <c r="I48" s="96"/>
      <c r="J48" s="96"/>
      <c r="K48" s="55"/>
      <c r="L48" s="73"/>
      <c r="M48" s="73"/>
      <c r="N48" s="73"/>
    </row>
    <row r="49" spans="2:206" ht="20.25" customHeight="1" x14ac:dyDescent="0.25">
      <c r="B49" s="124"/>
      <c r="C49" s="125" t="s">
        <v>10</v>
      </c>
      <c r="D49" s="126"/>
      <c r="E49" s="127"/>
      <c r="F49" s="128"/>
      <c r="G49" s="129"/>
      <c r="H49" s="130"/>
      <c r="I49" s="294"/>
      <c r="J49" s="131"/>
      <c r="K49" s="55"/>
      <c r="L49" s="73"/>
      <c r="M49" s="73"/>
      <c r="N49" s="73"/>
    </row>
    <row r="50" spans="2:206" x14ac:dyDescent="0.25">
      <c r="B50" s="78"/>
      <c r="C50" s="79"/>
      <c r="D50" s="77"/>
      <c r="E50" s="45"/>
      <c r="F50" s="29"/>
      <c r="G50" s="49"/>
      <c r="H50" s="96"/>
      <c r="I50" s="96"/>
      <c r="J50" s="28"/>
      <c r="K50" s="55"/>
      <c r="L50" s="73"/>
      <c r="M50" s="73"/>
      <c r="N50" s="73"/>
    </row>
    <row r="51" spans="2:206" x14ac:dyDescent="0.25">
      <c r="B51" s="78"/>
      <c r="C51" s="79"/>
      <c r="D51" s="80" t="s">
        <v>31</v>
      </c>
      <c r="E51" s="68"/>
      <c r="F51" s="69"/>
      <c r="G51" s="70"/>
      <c r="H51" s="100"/>
      <c r="I51" s="100"/>
      <c r="J51" s="52"/>
      <c r="K51" s="55"/>
      <c r="L51" s="73"/>
      <c r="M51" s="73"/>
      <c r="N51" s="73"/>
    </row>
    <row r="52" spans="2:206" s="19" customFormat="1" ht="15" customHeight="1" x14ac:dyDescent="0.25">
      <c r="B52" s="78"/>
      <c r="C52" s="84"/>
      <c r="D52" s="272" t="s">
        <v>39</v>
      </c>
      <c r="E52" s="62" t="s">
        <v>5</v>
      </c>
      <c r="F52" s="254">
        <v>201</v>
      </c>
      <c r="G52" s="387">
        <v>0</v>
      </c>
      <c r="H52" s="170">
        <f t="shared" ref="H52" si="12">F52*G52</f>
        <v>0</v>
      </c>
      <c r="I52" s="170"/>
      <c r="J52" s="61"/>
      <c r="K52" s="55"/>
      <c r="L52" s="76"/>
      <c r="M52" s="76"/>
      <c r="N52" s="76"/>
      <c r="GU52" s="20"/>
      <c r="GV52" s="20"/>
      <c r="GW52" s="20"/>
      <c r="GX52" s="20"/>
    </row>
    <row r="53" spans="2:206" s="19" customFormat="1" ht="15" customHeight="1" x14ac:dyDescent="0.25">
      <c r="B53" s="78"/>
      <c r="C53" s="84"/>
      <c r="D53" s="86"/>
      <c r="E53" s="62"/>
      <c r="F53" s="50"/>
      <c r="G53" s="51"/>
      <c r="H53" s="101"/>
      <c r="I53" s="101"/>
      <c r="J53" s="61"/>
      <c r="K53" s="55"/>
      <c r="L53" s="76"/>
      <c r="M53" s="76"/>
      <c r="N53" s="76"/>
      <c r="GU53" s="20"/>
      <c r="GV53" s="20"/>
      <c r="GW53" s="20"/>
      <c r="GX53" s="20"/>
    </row>
    <row r="54" spans="2:206" s="19" customFormat="1" ht="15" customHeight="1" x14ac:dyDescent="0.25">
      <c r="B54" s="78"/>
      <c r="C54" s="84"/>
      <c r="D54" s="82" t="s">
        <v>30</v>
      </c>
      <c r="E54" s="93"/>
      <c r="F54" s="94"/>
      <c r="G54" s="95"/>
      <c r="H54" s="102"/>
      <c r="I54" s="102"/>
      <c r="J54" s="61"/>
      <c r="K54" s="55"/>
      <c r="L54" s="76"/>
      <c r="M54" s="76"/>
      <c r="N54" s="76"/>
      <c r="GU54" s="20"/>
      <c r="GV54" s="20"/>
      <c r="GW54" s="20"/>
      <c r="GX54" s="20"/>
    </row>
    <row r="55" spans="2:206" s="19" customFormat="1" ht="15" customHeight="1" x14ac:dyDescent="0.25">
      <c r="B55" s="78"/>
      <c r="C55" s="84"/>
      <c r="D55" s="271" t="s">
        <v>44</v>
      </c>
      <c r="E55" s="62" t="s">
        <v>5</v>
      </c>
      <c r="F55" s="254">
        <f>F20+F21</f>
        <v>6</v>
      </c>
      <c r="G55" s="387">
        <v>0</v>
      </c>
      <c r="H55" s="170">
        <f t="shared" ref="H55" si="13">F55*G55</f>
        <v>0</v>
      </c>
      <c r="I55" s="170"/>
      <c r="J55" s="61"/>
      <c r="K55" s="55"/>
      <c r="L55" s="76"/>
      <c r="M55" s="76"/>
      <c r="N55" s="76"/>
      <c r="GU55" s="20"/>
      <c r="GV55" s="20"/>
      <c r="GW55" s="20"/>
      <c r="GX55" s="20"/>
    </row>
    <row r="56" spans="2:206" s="19" customFormat="1" ht="15" customHeight="1" x14ac:dyDescent="0.25">
      <c r="B56" s="78"/>
      <c r="C56" s="84"/>
      <c r="D56" s="360" t="s">
        <v>79</v>
      </c>
      <c r="E56" s="62" t="s">
        <v>8</v>
      </c>
      <c r="F56" s="254">
        <f>F33</f>
        <v>3200</v>
      </c>
      <c r="G56" s="387">
        <v>0</v>
      </c>
      <c r="H56" s="170"/>
      <c r="I56" s="277">
        <f t="shared" ref="I56:I58" si="14">F56*G56</f>
        <v>0</v>
      </c>
      <c r="J56" s="61"/>
      <c r="K56" s="55"/>
      <c r="L56" s="279"/>
      <c r="M56" s="76"/>
      <c r="N56" s="76"/>
      <c r="GU56" s="20"/>
      <c r="GV56" s="20"/>
      <c r="GW56" s="20"/>
      <c r="GX56" s="20"/>
    </row>
    <row r="57" spans="2:206" s="19" customFormat="1" ht="15" customHeight="1" x14ac:dyDescent="0.25">
      <c r="B57" s="78"/>
      <c r="C57" s="84"/>
      <c r="D57" s="255" t="s">
        <v>40</v>
      </c>
      <c r="E57" s="62" t="s">
        <v>5</v>
      </c>
      <c r="F57" s="254">
        <f>F32</f>
        <v>321</v>
      </c>
      <c r="G57" s="387">
        <v>0</v>
      </c>
      <c r="H57" s="170"/>
      <c r="I57" s="277">
        <f t="shared" si="14"/>
        <v>0</v>
      </c>
      <c r="J57" s="61"/>
      <c r="K57" s="55"/>
      <c r="L57" s="279"/>
      <c r="M57" s="76"/>
      <c r="N57" s="76"/>
      <c r="GU57" s="20"/>
      <c r="GV57" s="20"/>
      <c r="GW57" s="20"/>
      <c r="GX57" s="20"/>
    </row>
    <row r="58" spans="2:206" s="19" customFormat="1" ht="15" customHeight="1" x14ac:dyDescent="0.25">
      <c r="B58" s="78"/>
      <c r="C58" s="84"/>
      <c r="D58" s="83" t="s">
        <v>22</v>
      </c>
      <c r="E58" s="62" t="s">
        <v>5</v>
      </c>
      <c r="F58" s="254">
        <f>F57</f>
        <v>321</v>
      </c>
      <c r="G58" s="387">
        <v>0</v>
      </c>
      <c r="H58" s="170"/>
      <c r="I58" s="277">
        <f t="shared" si="14"/>
        <v>0</v>
      </c>
      <c r="J58" s="61"/>
      <c r="K58" s="55"/>
      <c r="L58" s="279"/>
      <c r="M58" s="76"/>
      <c r="N58" s="76"/>
      <c r="GU58" s="20"/>
      <c r="GV58" s="20"/>
      <c r="GW58" s="20"/>
      <c r="GX58" s="20"/>
    </row>
    <row r="59" spans="2:206" s="19" customFormat="1" ht="15" customHeight="1" x14ac:dyDescent="0.25">
      <c r="B59" s="78"/>
      <c r="C59" s="84"/>
      <c r="D59" s="83"/>
      <c r="E59" s="62"/>
      <c r="F59" s="254"/>
      <c r="G59" s="51"/>
      <c r="H59" s="170"/>
      <c r="I59" s="170"/>
      <c r="J59" s="61"/>
      <c r="K59" s="55"/>
      <c r="L59" s="279"/>
      <c r="M59" s="76"/>
      <c r="N59" s="76"/>
      <c r="GU59" s="20"/>
      <c r="GV59" s="20"/>
      <c r="GW59" s="20"/>
      <c r="GX59" s="20"/>
    </row>
    <row r="60" spans="2:206" s="19" customFormat="1" ht="15" customHeight="1" x14ac:dyDescent="0.25">
      <c r="B60" s="78"/>
      <c r="C60" s="84"/>
      <c r="D60" s="82" t="s">
        <v>64</v>
      </c>
      <c r="E60" s="93"/>
      <c r="F60" s="94"/>
      <c r="G60" s="95"/>
      <c r="H60" s="102"/>
      <c r="I60" s="102"/>
      <c r="J60" s="61"/>
      <c r="K60" s="55"/>
      <c r="L60" s="279"/>
      <c r="M60" s="76"/>
      <c r="N60" s="76"/>
      <c r="GU60" s="20"/>
      <c r="GV60" s="20"/>
      <c r="GW60" s="20"/>
      <c r="GX60" s="20"/>
    </row>
    <row r="61" spans="2:206" s="19" customFormat="1" ht="15" customHeight="1" x14ac:dyDescent="0.25">
      <c r="B61" s="78"/>
      <c r="C61" s="84"/>
      <c r="D61" s="349" t="s">
        <v>83</v>
      </c>
      <c r="E61" s="350" t="s">
        <v>5</v>
      </c>
      <c r="F61" s="351">
        <v>12</v>
      </c>
      <c r="G61" s="388">
        <v>0</v>
      </c>
      <c r="H61" s="299">
        <f>F61*G61</f>
        <v>0</v>
      </c>
      <c r="I61" s="299"/>
      <c r="J61" s="61"/>
      <c r="K61" s="55"/>
      <c r="L61" s="279"/>
      <c r="M61" s="76"/>
      <c r="N61" s="76"/>
      <c r="GU61" s="20"/>
      <c r="GV61" s="20"/>
      <c r="GW61" s="20"/>
      <c r="GX61" s="20"/>
    </row>
    <row r="62" spans="2:206" s="19" customFormat="1" ht="15" customHeight="1" x14ac:dyDescent="0.25">
      <c r="B62" s="78"/>
      <c r="C62" s="84"/>
      <c r="D62" s="349"/>
      <c r="E62" s="350"/>
      <c r="F62" s="351"/>
      <c r="G62" s="352"/>
      <c r="H62" s="299"/>
      <c r="I62" s="299"/>
      <c r="J62" s="61"/>
      <c r="K62" s="55"/>
      <c r="L62" s="279"/>
      <c r="M62" s="76"/>
      <c r="N62" s="76"/>
      <c r="GU62" s="20"/>
      <c r="GV62" s="20"/>
      <c r="GW62" s="20"/>
      <c r="GX62" s="20"/>
    </row>
    <row r="63" spans="2:206" s="19" customFormat="1" ht="15" customHeight="1" x14ac:dyDescent="0.25">
      <c r="B63" s="78"/>
      <c r="C63" s="84"/>
      <c r="D63" s="356" t="s">
        <v>67</v>
      </c>
      <c r="E63" s="362"/>
      <c r="F63" s="363"/>
      <c r="G63" s="364"/>
      <c r="H63" s="365"/>
      <c r="I63" s="365"/>
      <c r="J63" s="61"/>
      <c r="K63" s="55"/>
      <c r="L63" s="279"/>
      <c r="M63" s="76"/>
      <c r="N63" s="76"/>
      <c r="GU63" s="20"/>
      <c r="GV63" s="20"/>
      <c r="GW63" s="20"/>
      <c r="GX63" s="20"/>
    </row>
    <row r="64" spans="2:206" s="19" customFormat="1" ht="15" customHeight="1" x14ac:dyDescent="0.25">
      <c r="B64" s="78"/>
      <c r="C64" s="84"/>
      <c r="D64" s="85" t="s">
        <v>74</v>
      </c>
      <c r="E64" s="366" t="s">
        <v>5</v>
      </c>
      <c r="F64" s="301">
        <f>F41</f>
        <v>6</v>
      </c>
      <c r="G64" s="389">
        <v>0</v>
      </c>
      <c r="H64" s="299">
        <f t="shared" ref="H64:H65" si="15">F64*G64</f>
        <v>0</v>
      </c>
      <c r="I64" s="299"/>
      <c r="J64" s="61"/>
      <c r="K64" s="55"/>
      <c r="L64" s="279"/>
      <c r="M64" s="76"/>
      <c r="N64" s="76"/>
      <c r="GU64" s="20"/>
      <c r="GV64" s="20"/>
      <c r="GW64" s="20"/>
      <c r="GX64" s="20"/>
    </row>
    <row r="65" spans="2:206" s="19" customFormat="1" ht="15" customHeight="1" x14ac:dyDescent="0.25">
      <c r="B65" s="78"/>
      <c r="C65" s="84"/>
      <c r="D65" s="360" t="s">
        <v>75</v>
      </c>
      <c r="E65" s="367" t="s">
        <v>21</v>
      </c>
      <c r="F65" s="298">
        <f>F64</f>
        <v>6</v>
      </c>
      <c r="G65" s="390">
        <v>0</v>
      </c>
      <c r="H65" s="299">
        <f t="shared" si="15"/>
        <v>0</v>
      </c>
      <c r="I65" s="299"/>
      <c r="J65" s="61"/>
      <c r="K65" s="55"/>
      <c r="L65" s="279"/>
      <c r="M65" s="76"/>
      <c r="N65" s="76"/>
      <c r="GU65" s="20"/>
      <c r="GV65" s="20"/>
      <c r="GW65" s="20"/>
      <c r="GX65" s="20"/>
    </row>
    <row r="66" spans="2:206" s="19" customFormat="1" ht="15" customHeight="1" x14ac:dyDescent="0.25">
      <c r="B66" s="78"/>
      <c r="C66" s="84"/>
      <c r="D66" s="77"/>
      <c r="E66" s="45"/>
      <c r="F66" s="46"/>
      <c r="G66" s="47"/>
      <c r="H66" s="96"/>
      <c r="I66" s="96"/>
      <c r="J66" s="52"/>
      <c r="K66" s="55"/>
      <c r="L66" s="76"/>
      <c r="M66" s="76"/>
      <c r="N66" s="76"/>
      <c r="GU66" s="20"/>
      <c r="GV66" s="20"/>
      <c r="GW66" s="20"/>
      <c r="GX66" s="20"/>
    </row>
    <row r="67" spans="2:206" ht="15" customHeight="1" x14ac:dyDescent="0.25">
      <c r="B67" s="146"/>
      <c r="C67" s="147" t="s">
        <v>12</v>
      </c>
      <c r="D67" s="148"/>
      <c r="E67" s="149"/>
      <c r="F67" s="150"/>
      <c r="G67" s="151"/>
      <c r="H67" s="152">
        <f>SUM(H49:H66)</f>
        <v>0</v>
      </c>
      <c r="I67" s="152">
        <f>(SUM(I49:I66))</f>
        <v>0</v>
      </c>
      <c r="J67" s="153"/>
      <c r="K67" s="55"/>
      <c r="L67" s="371"/>
      <c r="M67" s="73"/>
      <c r="N67" s="73"/>
    </row>
    <row r="68" spans="2:206" ht="15" customHeight="1" x14ac:dyDescent="0.25">
      <c r="B68" s="139"/>
      <c r="C68" s="140"/>
      <c r="D68" s="141"/>
      <c r="E68" s="142"/>
      <c r="F68" s="143"/>
      <c r="G68" s="144"/>
      <c r="H68" s="145"/>
      <c r="I68" s="96"/>
      <c r="J68" s="103"/>
      <c r="K68" s="55"/>
      <c r="L68" s="73"/>
      <c r="M68" s="73"/>
      <c r="N68" s="73"/>
    </row>
    <row r="69" spans="2:206" ht="20.25" customHeight="1" x14ac:dyDescent="0.25">
      <c r="B69" s="288"/>
      <c r="C69" s="289" t="s">
        <v>46</v>
      </c>
      <c r="D69" s="290"/>
      <c r="E69" s="291"/>
      <c r="F69" s="292"/>
      <c r="G69" s="293"/>
      <c r="H69" s="294"/>
      <c r="I69" s="294"/>
      <c r="J69" s="295"/>
      <c r="K69" s="55"/>
      <c r="L69" s="73"/>
      <c r="M69" s="73"/>
      <c r="N69" s="73"/>
    </row>
    <row r="70" spans="2:206" x14ac:dyDescent="0.25">
      <c r="B70" s="78"/>
      <c r="C70" s="79"/>
      <c r="D70" s="77"/>
      <c r="E70" s="45"/>
      <c r="F70" s="29"/>
      <c r="G70" s="30"/>
      <c r="H70" s="96"/>
      <c r="I70" s="96"/>
      <c r="J70" s="52"/>
      <c r="K70" s="55"/>
      <c r="L70" s="73"/>
      <c r="M70" s="73"/>
      <c r="N70" s="73"/>
    </row>
    <row r="71" spans="2:206" x14ac:dyDescent="0.25">
      <c r="B71" s="78"/>
      <c r="C71" s="84"/>
      <c r="D71" s="397" t="s">
        <v>115</v>
      </c>
      <c r="E71" s="297" t="s">
        <v>5</v>
      </c>
      <c r="F71" s="298">
        <v>4</v>
      </c>
      <c r="G71" s="390">
        <v>0</v>
      </c>
      <c r="H71" s="299">
        <f t="shared" ref="H71:H76" si="16">F71*G71</f>
        <v>0</v>
      </c>
      <c r="I71" s="299"/>
      <c r="J71" s="300"/>
      <c r="K71" s="55"/>
      <c r="L71" s="73"/>
      <c r="M71" s="73"/>
      <c r="N71" s="73"/>
    </row>
    <row r="72" spans="2:206" x14ac:dyDescent="0.25">
      <c r="B72" s="78"/>
      <c r="C72" s="84"/>
      <c r="D72" s="296" t="s">
        <v>62</v>
      </c>
      <c r="E72" s="297" t="s">
        <v>5</v>
      </c>
      <c r="F72" s="301">
        <v>2</v>
      </c>
      <c r="G72" s="390">
        <v>0</v>
      </c>
      <c r="H72" s="299">
        <f t="shared" si="16"/>
        <v>0</v>
      </c>
      <c r="I72" s="299"/>
      <c r="J72" s="300"/>
      <c r="K72" s="55"/>
      <c r="L72" s="73"/>
      <c r="M72" s="73"/>
      <c r="N72" s="73"/>
    </row>
    <row r="73" spans="2:206" s="19" customFormat="1" ht="15" customHeight="1" x14ac:dyDescent="0.25">
      <c r="B73" s="78"/>
      <c r="C73" s="84"/>
      <c r="D73" s="85" t="s">
        <v>47</v>
      </c>
      <c r="E73" s="302" t="s">
        <v>48</v>
      </c>
      <c r="F73" s="303">
        <v>4</v>
      </c>
      <c r="G73" s="390">
        <v>0</v>
      </c>
      <c r="H73" s="299">
        <f t="shared" si="16"/>
        <v>0</v>
      </c>
      <c r="I73" s="299"/>
      <c r="J73" s="304"/>
      <c r="K73" s="55"/>
      <c r="L73" s="76"/>
      <c r="M73" s="76"/>
      <c r="N73" s="76"/>
      <c r="GU73" s="20"/>
      <c r="GV73" s="20"/>
      <c r="GW73" s="20"/>
      <c r="GX73" s="20"/>
    </row>
    <row r="74" spans="2:206" s="19" customFormat="1" ht="15" customHeight="1" x14ac:dyDescent="0.25">
      <c r="B74" s="78"/>
      <c r="C74" s="84"/>
      <c r="D74" s="85" t="s">
        <v>49</v>
      </c>
      <c r="E74" s="302" t="s">
        <v>8</v>
      </c>
      <c r="F74" s="303">
        <v>45</v>
      </c>
      <c r="G74" s="390">
        <v>0</v>
      </c>
      <c r="H74" s="299">
        <f t="shared" si="16"/>
        <v>0</v>
      </c>
      <c r="I74" s="299"/>
      <c r="J74" s="304"/>
      <c r="K74" s="55"/>
      <c r="L74" s="76"/>
      <c r="M74" s="76"/>
      <c r="N74" s="76"/>
      <c r="GU74" s="20"/>
      <c r="GV74" s="20"/>
      <c r="GW74" s="20"/>
      <c r="GX74" s="20"/>
    </row>
    <row r="75" spans="2:206" s="19" customFormat="1" ht="15" customHeight="1" x14ac:dyDescent="0.25">
      <c r="B75" s="78"/>
      <c r="C75" s="84"/>
      <c r="D75" s="85" t="s">
        <v>50</v>
      </c>
      <c r="E75" s="302" t="s">
        <v>48</v>
      </c>
      <c r="F75" s="305">
        <v>2</v>
      </c>
      <c r="G75" s="390">
        <v>0</v>
      </c>
      <c r="H75" s="299">
        <f t="shared" si="16"/>
        <v>0</v>
      </c>
      <c r="I75" s="299"/>
      <c r="J75" s="304"/>
      <c r="K75" s="55"/>
      <c r="L75" s="76"/>
      <c r="M75" s="76"/>
      <c r="N75" s="76"/>
      <c r="GU75" s="20"/>
      <c r="GV75" s="20"/>
      <c r="GW75" s="20"/>
      <c r="GX75" s="20"/>
    </row>
    <row r="76" spans="2:206" s="19" customFormat="1" ht="15" customHeight="1" x14ac:dyDescent="0.25">
      <c r="B76" s="78"/>
      <c r="C76" s="84"/>
      <c r="D76" s="306" t="s">
        <v>51</v>
      </c>
      <c r="E76" s="63" t="s">
        <v>52</v>
      </c>
      <c r="F76" s="307">
        <v>25</v>
      </c>
      <c r="G76" s="390">
        <v>0</v>
      </c>
      <c r="H76" s="299">
        <f t="shared" si="16"/>
        <v>0</v>
      </c>
      <c r="I76" s="299"/>
      <c r="J76" s="308"/>
      <c r="K76" s="55"/>
      <c r="L76" s="76"/>
      <c r="M76" s="76"/>
      <c r="N76" s="76"/>
      <c r="GU76" s="20"/>
      <c r="GV76" s="20"/>
      <c r="GW76" s="20"/>
      <c r="GX76" s="20"/>
    </row>
    <row r="77" spans="2:206" s="19" customFormat="1" ht="15" customHeight="1" x14ac:dyDescent="0.25">
      <c r="B77" s="78"/>
      <c r="C77" s="84"/>
      <c r="D77" s="77"/>
      <c r="E77" s="63"/>
      <c r="F77" s="46"/>
      <c r="G77" s="309"/>
      <c r="H77" s="310"/>
      <c r="I77" s="310"/>
      <c r="J77" s="311"/>
      <c r="K77" s="55"/>
      <c r="L77" s="76"/>
      <c r="M77" s="76"/>
      <c r="N77" s="76"/>
      <c r="GU77" s="20"/>
      <c r="GV77" s="20"/>
      <c r="GW77" s="20"/>
      <c r="GX77" s="20"/>
    </row>
    <row r="78" spans="2:206" ht="15" customHeight="1" x14ac:dyDescent="0.25">
      <c r="B78" s="312"/>
      <c r="C78" s="313" t="s">
        <v>53</v>
      </c>
      <c r="D78" s="314"/>
      <c r="E78" s="315"/>
      <c r="F78" s="316"/>
      <c r="G78" s="317"/>
      <c r="H78" s="318">
        <f>SUM(H69:H77)</f>
        <v>0</v>
      </c>
      <c r="I78" s="318">
        <f>SUM(I69:I77)</f>
        <v>0</v>
      </c>
      <c r="J78" s="319"/>
      <c r="K78" s="55"/>
      <c r="L78" s="73"/>
      <c r="M78" s="73"/>
      <c r="N78" s="73"/>
    </row>
    <row r="79" spans="2:206" ht="15" customHeight="1" x14ac:dyDescent="0.25">
      <c r="B79" s="56"/>
      <c r="C79" s="79"/>
      <c r="D79" s="77"/>
      <c r="E79" s="45"/>
      <c r="F79" s="29"/>
      <c r="G79" s="30"/>
      <c r="H79" s="96"/>
      <c r="I79" s="96"/>
      <c r="J79" s="96"/>
      <c r="K79" s="55"/>
      <c r="L79" s="73"/>
      <c r="M79" s="73"/>
      <c r="N79" s="73"/>
    </row>
    <row r="80" spans="2:206" s="320" customFormat="1" ht="20.25" customHeight="1" x14ac:dyDescent="0.25">
      <c r="B80" s="321"/>
      <c r="C80" s="322" t="s">
        <v>54</v>
      </c>
      <c r="D80" s="323"/>
      <c r="E80" s="324"/>
      <c r="F80" s="325"/>
      <c r="G80" s="326"/>
      <c r="H80" s="327"/>
      <c r="I80" s="327"/>
      <c r="J80" s="328"/>
      <c r="K80" s="329"/>
      <c r="L80" s="330"/>
      <c r="M80" s="330"/>
      <c r="N80" s="330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331"/>
      <c r="BK80" s="331"/>
      <c r="BL80" s="331"/>
      <c r="BM80" s="331"/>
      <c r="BN80" s="331"/>
      <c r="BO80" s="331"/>
      <c r="BP80" s="331"/>
      <c r="BQ80" s="331"/>
      <c r="BR80" s="331"/>
      <c r="BS80" s="331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331"/>
      <c r="DG80" s="331"/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31"/>
      <c r="DZ80" s="331"/>
      <c r="EA80" s="331"/>
      <c r="EB80" s="331"/>
      <c r="EC80" s="331"/>
      <c r="ED80" s="331"/>
      <c r="EE80" s="331"/>
      <c r="EF80" s="331"/>
      <c r="EG80" s="331"/>
      <c r="EH80" s="331"/>
      <c r="EI80" s="331"/>
      <c r="EJ80" s="331"/>
      <c r="EK80" s="331"/>
      <c r="EL80" s="331"/>
      <c r="EM80" s="331"/>
      <c r="EN80" s="331"/>
      <c r="EO80" s="331"/>
      <c r="EP80" s="331"/>
      <c r="EQ80" s="331"/>
      <c r="ER80" s="331"/>
      <c r="ES80" s="331"/>
      <c r="ET80" s="331"/>
      <c r="EU80" s="331"/>
      <c r="EV80" s="331"/>
      <c r="EW80" s="331"/>
      <c r="EX80" s="331"/>
      <c r="EY80" s="331"/>
      <c r="EZ80" s="331"/>
      <c r="FA80" s="331"/>
      <c r="FB80" s="331"/>
      <c r="FC80" s="331"/>
      <c r="FD80" s="331"/>
      <c r="FE80" s="331"/>
      <c r="FF80" s="331"/>
      <c r="FG80" s="331"/>
      <c r="FH80" s="331"/>
      <c r="FI80" s="331"/>
      <c r="FJ80" s="331"/>
      <c r="FK80" s="331"/>
      <c r="FL80" s="331"/>
      <c r="FM80" s="331"/>
      <c r="FN80" s="331"/>
      <c r="FO80" s="331"/>
      <c r="FP80" s="331"/>
      <c r="FQ80" s="331"/>
      <c r="FR80" s="331"/>
      <c r="FS80" s="331"/>
      <c r="FT80" s="331"/>
      <c r="FU80" s="331"/>
      <c r="FV80" s="331"/>
      <c r="FW80" s="331"/>
      <c r="FX80" s="331"/>
      <c r="FY80" s="331"/>
      <c r="FZ80" s="331"/>
      <c r="GA80" s="331"/>
      <c r="GB80" s="331"/>
      <c r="GC80" s="331"/>
      <c r="GD80" s="331"/>
      <c r="GE80" s="331"/>
      <c r="GF80" s="331"/>
      <c r="GG80" s="331"/>
      <c r="GH80" s="331"/>
      <c r="GI80" s="331"/>
      <c r="GJ80" s="331"/>
      <c r="GK80" s="331"/>
      <c r="GL80" s="331"/>
      <c r="GM80" s="331"/>
      <c r="GN80" s="331"/>
      <c r="GO80" s="331"/>
      <c r="GP80" s="331"/>
      <c r="GQ80" s="331"/>
      <c r="GR80" s="331"/>
      <c r="GS80" s="331"/>
      <c r="GT80" s="331"/>
    </row>
    <row r="81" spans="2:206" x14ac:dyDescent="0.25">
      <c r="B81" s="78"/>
      <c r="C81" s="79"/>
      <c r="D81" s="77"/>
      <c r="E81" s="45"/>
      <c r="F81" s="29"/>
      <c r="G81" s="49"/>
      <c r="H81" s="103"/>
      <c r="I81" s="103"/>
      <c r="J81" s="52"/>
      <c r="K81" s="55"/>
      <c r="L81" s="73"/>
      <c r="M81" s="73"/>
      <c r="N81" s="73"/>
    </row>
    <row r="82" spans="2:206" x14ac:dyDescent="0.25">
      <c r="B82" s="78"/>
      <c r="C82" s="79"/>
      <c r="D82" s="77" t="s">
        <v>117</v>
      </c>
      <c r="E82" s="332" t="s">
        <v>21</v>
      </c>
      <c r="F82" s="336">
        <v>6</v>
      </c>
      <c r="G82" s="390">
        <v>0</v>
      </c>
      <c r="H82" s="299">
        <f t="shared" ref="H82:H83" si="17">F82*G82</f>
        <v>0</v>
      </c>
      <c r="I82" s="103"/>
      <c r="J82" s="52"/>
      <c r="K82" s="55"/>
      <c r="L82" s="73"/>
      <c r="M82" s="73"/>
      <c r="N82" s="73"/>
    </row>
    <row r="83" spans="2:206" x14ac:dyDescent="0.25">
      <c r="B83" s="78"/>
      <c r="C83" s="79"/>
      <c r="D83" s="77" t="s">
        <v>116</v>
      </c>
      <c r="E83" s="332" t="s">
        <v>21</v>
      </c>
      <c r="F83" s="336">
        <v>4</v>
      </c>
      <c r="G83" s="390">
        <v>0</v>
      </c>
      <c r="H83" s="299">
        <f t="shared" si="17"/>
        <v>0</v>
      </c>
      <c r="I83" s="103"/>
      <c r="J83" s="52"/>
      <c r="K83" s="55"/>
      <c r="L83" s="73"/>
      <c r="M83" s="73"/>
      <c r="N83" s="73"/>
    </row>
    <row r="84" spans="2:206" ht="30" x14ac:dyDescent="0.25">
      <c r="B84" s="78"/>
      <c r="C84" s="75"/>
      <c r="D84" s="335" t="s">
        <v>118</v>
      </c>
      <c r="E84" s="332" t="s">
        <v>21</v>
      </c>
      <c r="F84" s="336">
        <v>4</v>
      </c>
      <c r="G84" s="390">
        <v>0</v>
      </c>
      <c r="H84" s="299">
        <f t="shared" ref="H84:H93" si="18">F84*G84</f>
        <v>0</v>
      </c>
      <c r="I84" s="299"/>
      <c r="J84" s="333"/>
      <c r="K84" s="55"/>
      <c r="L84" s="73"/>
      <c r="M84" s="73"/>
      <c r="N84" s="73"/>
    </row>
    <row r="85" spans="2:206" ht="30" x14ac:dyDescent="0.25">
      <c r="B85" s="78"/>
      <c r="C85" s="75"/>
      <c r="D85" s="335" t="s">
        <v>63</v>
      </c>
      <c r="E85" s="332" t="s">
        <v>21</v>
      </c>
      <c r="F85" s="336">
        <v>2</v>
      </c>
      <c r="G85" s="390">
        <v>0</v>
      </c>
      <c r="H85" s="299">
        <f t="shared" ref="H85" si="19">F85*G85</f>
        <v>0</v>
      </c>
      <c r="I85" s="299"/>
      <c r="J85" s="333"/>
      <c r="K85" s="55"/>
      <c r="L85" s="73"/>
      <c r="M85" s="73"/>
      <c r="N85" s="73"/>
    </row>
    <row r="86" spans="2:206" x14ac:dyDescent="0.25">
      <c r="B86" s="78"/>
      <c r="C86" s="75"/>
      <c r="D86" s="77" t="s">
        <v>55</v>
      </c>
      <c r="E86" s="337" t="s">
        <v>48</v>
      </c>
      <c r="F86" s="336">
        <v>4</v>
      </c>
      <c r="G86" s="390">
        <v>0</v>
      </c>
      <c r="H86" s="299">
        <f t="shared" si="18"/>
        <v>0</v>
      </c>
      <c r="I86" s="299"/>
      <c r="J86" s="333"/>
      <c r="K86" s="55"/>
      <c r="L86" s="73"/>
      <c r="M86" s="73"/>
      <c r="N86" s="73"/>
    </row>
    <row r="87" spans="2:206" s="19" customFormat="1" ht="15" customHeight="1" x14ac:dyDescent="0.25">
      <c r="B87" s="78"/>
      <c r="C87" s="75"/>
      <c r="D87" s="338" t="s">
        <v>56</v>
      </c>
      <c r="E87" s="339" t="s">
        <v>8</v>
      </c>
      <c r="F87" s="334">
        <f>F74</f>
        <v>45</v>
      </c>
      <c r="G87" s="390">
        <v>0</v>
      </c>
      <c r="H87" s="299">
        <f t="shared" si="18"/>
        <v>0</v>
      </c>
      <c r="I87" s="299"/>
      <c r="J87" s="333"/>
      <c r="K87" s="55"/>
      <c r="L87" s="76"/>
      <c r="M87" s="76"/>
      <c r="N87" s="76"/>
      <c r="GW87" s="20"/>
      <c r="GX87" s="20"/>
    </row>
    <row r="88" spans="2:206" s="19" customFormat="1" ht="15" customHeight="1" x14ac:dyDescent="0.25">
      <c r="B88" s="78"/>
      <c r="C88" s="75"/>
      <c r="D88" s="340" t="s">
        <v>119</v>
      </c>
      <c r="E88" s="45" t="s">
        <v>8</v>
      </c>
      <c r="F88" s="341">
        <v>45</v>
      </c>
      <c r="G88" s="390">
        <v>0</v>
      </c>
      <c r="H88" s="299">
        <f t="shared" si="18"/>
        <v>0</v>
      </c>
      <c r="I88" s="299"/>
      <c r="J88" s="333"/>
      <c r="K88" s="55"/>
      <c r="L88" s="76"/>
      <c r="M88" s="76"/>
      <c r="N88" s="76"/>
      <c r="GW88" s="20"/>
      <c r="GX88" s="20"/>
    </row>
    <row r="89" spans="2:206" s="19" customFormat="1" ht="15" customHeight="1" x14ac:dyDescent="0.25">
      <c r="B89" s="78"/>
      <c r="C89" s="75"/>
      <c r="D89" s="77" t="s">
        <v>57</v>
      </c>
      <c r="E89" s="63" t="s">
        <v>8</v>
      </c>
      <c r="F89" s="341">
        <v>45</v>
      </c>
      <c r="G89" s="390">
        <v>0</v>
      </c>
      <c r="H89" s="299">
        <f t="shared" si="18"/>
        <v>0</v>
      </c>
      <c r="I89" s="299"/>
      <c r="J89" s="333"/>
      <c r="K89" s="55"/>
      <c r="L89" s="76"/>
      <c r="M89" s="76"/>
      <c r="N89" s="76"/>
      <c r="GW89" s="20"/>
      <c r="GX89" s="20"/>
    </row>
    <row r="90" spans="2:206" s="19" customFormat="1" ht="15" customHeight="1" x14ac:dyDescent="0.25">
      <c r="B90" s="78"/>
      <c r="C90" s="75"/>
      <c r="D90" s="77" t="s">
        <v>58</v>
      </c>
      <c r="E90" s="53" t="s">
        <v>8</v>
      </c>
      <c r="F90" s="341">
        <v>45</v>
      </c>
      <c r="G90" s="390">
        <v>0</v>
      </c>
      <c r="H90" s="299">
        <f t="shared" si="18"/>
        <v>0</v>
      </c>
      <c r="I90" s="299"/>
      <c r="J90" s="333"/>
      <c r="K90" s="55"/>
      <c r="L90" s="76"/>
      <c r="M90" s="76"/>
      <c r="N90" s="76"/>
      <c r="GW90" s="20"/>
      <c r="GX90" s="20"/>
    </row>
    <row r="91" spans="2:206" s="19" customFormat="1" ht="15" customHeight="1" x14ac:dyDescent="0.25">
      <c r="B91" s="78"/>
      <c r="C91" s="75"/>
      <c r="D91" s="77" t="s">
        <v>59</v>
      </c>
      <c r="E91" s="63" t="s">
        <v>48</v>
      </c>
      <c r="F91" s="342">
        <v>10</v>
      </c>
      <c r="G91" s="390">
        <v>0</v>
      </c>
      <c r="H91" s="299">
        <f t="shared" si="18"/>
        <v>0</v>
      </c>
      <c r="I91" s="299"/>
      <c r="J91" s="333"/>
      <c r="K91" s="55"/>
      <c r="L91" s="76"/>
      <c r="M91" s="76"/>
      <c r="N91" s="76"/>
      <c r="GW91" s="20"/>
      <c r="GX91" s="20"/>
    </row>
    <row r="92" spans="2:206" s="19" customFormat="1" ht="15" customHeight="1" x14ac:dyDescent="0.25">
      <c r="B92" s="78"/>
      <c r="C92" s="75"/>
      <c r="D92" s="77" t="s">
        <v>84</v>
      </c>
      <c r="E92" s="63" t="s">
        <v>52</v>
      </c>
      <c r="F92" s="334">
        <v>35</v>
      </c>
      <c r="G92" s="390">
        <v>0</v>
      </c>
      <c r="H92" s="299">
        <f t="shared" ref="H92" si="20">F92*G92</f>
        <v>0</v>
      </c>
      <c r="I92" s="299"/>
      <c r="J92" s="333"/>
      <c r="K92" s="55"/>
      <c r="L92" s="76"/>
      <c r="M92" s="76"/>
      <c r="N92" s="76"/>
      <c r="GW92" s="20"/>
      <c r="GX92" s="20"/>
    </row>
    <row r="93" spans="2:206" s="19" customFormat="1" x14ac:dyDescent="0.25">
      <c r="B93" s="78"/>
      <c r="C93" s="75"/>
      <c r="D93" s="77" t="s">
        <v>60</v>
      </c>
      <c r="E93" s="63" t="s">
        <v>52</v>
      </c>
      <c r="F93" s="334">
        <f>F76</f>
        <v>25</v>
      </c>
      <c r="G93" s="390">
        <v>0</v>
      </c>
      <c r="H93" s="299">
        <f t="shared" si="18"/>
        <v>0</v>
      </c>
      <c r="I93" s="299"/>
      <c r="J93" s="308"/>
      <c r="K93" s="55"/>
      <c r="L93" s="76"/>
      <c r="M93" s="76"/>
      <c r="N93" s="76"/>
      <c r="GW93" s="20"/>
      <c r="GX93" s="20"/>
    </row>
    <row r="94" spans="2:206" s="19" customFormat="1" ht="15" customHeight="1" x14ac:dyDescent="0.25">
      <c r="B94" s="78"/>
      <c r="C94" s="79"/>
      <c r="D94" s="340"/>
      <c r="E94" s="63"/>
      <c r="F94" s="46"/>
      <c r="G94" s="309"/>
      <c r="H94" s="98"/>
      <c r="I94" s="98"/>
      <c r="J94" s="343"/>
      <c r="K94" s="55"/>
      <c r="L94" s="76"/>
      <c r="M94" s="76"/>
      <c r="N94" s="76"/>
      <c r="GW94" s="20"/>
      <c r="GX94" s="20"/>
    </row>
    <row r="95" spans="2:206" s="19" customFormat="1" ht="15" customHeight="1" x14ac:dyDescent="0.2">
      <c r="B95" s="312"/>
      <c r="C95" s="313" t="s">
        <v>61</v>
      </c>
      <c r="D95" s="344"/>
      <c r="E95" s="345"/>
      <c r="F95" s="346"/>
      <c r="G95" s="347"/>
      <c r="H95" s="318">
        <f>SUM(H80:H94)</f>
        <v>0</v>
      </c>
      <c r="I95" s="318">
        <f>SUM(I80:I94)</f>
        <v>0</v>
      </c>
      <c r="J95" s="348"/>
      <c r="K95" s="55"/>
      <c r="L95" s="76"/>
      <c r="M95" s="76"/>
      <c r="N95" s="76"/>
    </row>
    <row r="96" spans="2:206" ht="15" customHeight="1" x14ac:dyDescent="0.25">
      <c r="B96" s="281"/>
      <c r="C96" s="282"/>
      <c r="D96" s="283"/>
      <c r="E96" s="284"/>
      <c r="F96" s="285"/>
      <c r="G96" s="286"/>
      <c r="H96" s="287"/>
      <c r="I96" s="96"/>
      <c r="J96" s="103"/>
      <c r="K96" s="55"/>
      <c r="L96" s="73"/>
      <c r="M96" s="73"/>
      <c r="N96" s="73"/>
    </row>
    <row r="97" spans="2:206" s="19" customFormat="1" ht="20.25" customHeight="1" x14ac:dyDescent="0.2">
      <c r="B97" s="164"/>
      <c r="C97" s="125" t="s">
        <v>13</v>
      </c>
      <c r="D97" s="126"/>
      <c r="E97" s="127"/>
      <c r="F97" s="128"/>
      <c r="G97" s="129"/>
      <c r="H97" s="130"/>
      <c r="I97" s="294"/>
      <c r="J97" s="131"/>
      <c r="K97" s="55"/>
      <c r="L97" s="76"/>
      <c r="M97" s="76"/>
      <c r="N97" s="76"/>
    </row>
    <row r="98" spans="2:206" s="19" customFormat="1" x14ac:dyDescent="0.2">
      <c r="B98" s="78"/>
      <c r="C98" s="256"/>
      <c r="D98" s="85"/>
      <c r="E98" s="63"/>
      <c r="F98" s="257"/>
      <c r="G98" s="49"/>
      <c r="H98" s="103"/>
      <c r="I98" s="103"/>
      <c r="J98" s="52"/>
      <c r="K98" s="55"/>
      <c r="L98" s="76"/>
      <c r="M98" s="76"/>
      <c r="N98" s="76"/>
    </row>
    <row r="99" spans="2:206" s="19" customFormat="1" ht="15.75" customHeight="1" x14ac:dyDescent="0.2">
      <c r="B99" s="78"/>
      <c r="C99" s="75"/>
      <c r="D99" s="267" t="s">
        <v>27</v>
      </c>
      <c r="E99" s="268" t="s">
        <v>5</v>
      </c>
      <c r="F99" s="265">
        <v>330</v>
      </c>
      <c r="G99" s="387">
        <v>0</v>
      </c>
      <c r="H99" s="170"/>
      <c r="I99" s="277">
        <f t="shared" ref="I99" si="21">F99*G99</f>
        <v>0</v>
      </c>
      <c r="J99" s="66"/>
      <c r="K99" s="55"/>
      <c r="L99" s="279"/>
      <c r="M99" s="76"/>
      <c r="N99" s="76"/>
    </row>
    <row r="100" spans="2:206" s="19" customFormat="1" ht="15.75" x14ac:dyDescent="0.2">
      <c r="B100" s="78"/>
      <c r="C100" s="75"/>
      <c r="D100" s="267" t="s">
        <v>26</v>
      </c>
      <c r="E100" s="268" t="s">
        <v>5</v>
      </c>
      <c r="F100" s="265">
        <v>18</v>
      </c>
      <c r="G100" s="387">
        <v>0</v>
      </c>
      <c r="H100" s="170">
        <f>F100*G100</f>
        <v>0</v>
      </c>
      <c r="I100" s="170"/>
      <c r="J100" s="66"/>
      <c r="K100" s="55"/>
      <c r="L100" s="123"/>
      <c r="M100" s="76"/>
      <c r="N100" s="76"/>
    </row>
    <row r="101" spans="2:206" s="19" customFormat="1" ht="15" customHeight="1" x14ac:dyDescent="0.2">
      <c r="B101" s="78"/>
      <c r="C101" s="79"/>
      <c r="D101" s="77"/>
      <c r="E101" s="45"/>
      <c r="F101" s="67"/>
      <c r="G101" s="47"/>
      <c r="H101" s="104"/>
      <c r="I101" s="104"/>
      <c r="J101" s="171"/>
      <c r="K101" s="55"/>
      <c r="L101" s="76"/>
      <c r="M101" s="76"/>
      <c r="N101" s="76"/>
    </row>
    <row r="102" spans="2:206" s="19" customFormat="1" ht="15" customHeight="1" x14ac:dyDescent="0.2">
      <c r="B102" s="132"/>
      <c r="C102" s="147" t="s">
        <v>14</v>
      </c>
      <c r="D102" s="172"/>
      <c r="E102" s="173"/>
      <c r="F102" s="174"/>
      <c r="G102" s="136"/>
      <c r="H102" s="152">
        <f>SUM(H98:H100)</f>
        <v>0</v>
      </c>
      <c r="I102" s="152">
        <f>SUM(I98:I100)</f>
        <v>0</v>
      </c>
      <c r="J102" s="138"/>
      <c r="K102" s="55"/>
      <c r="L102" s="76"/>
      <c r="M102" s="76"/>
      <c r="N102" s="76"/>
    </row>
    <row r="103" spans="2:206" s="19" customFormat="1" ht="15" customHeight="1" x14ac:dyDescent="0.2">
      <c r="B103" s="56"/>
      <c r="C103" s="79"/>
      <c r="D103" s="56"/>
      <c r="E103" s="53"/>
      <c r="F103" s="54"/>
      <c r="G103" s="30"/>
      <c r="H103" s="96"/>
      <c r="I103" s="96"/>
      <c r="J103" s="96"/>
      <c r="K103" s="55"/>
      <c r="L103" s="76"/>
      <c r="M103" s="76"/>
      <c r="N103" s="76"/>
    </row>
    <row r="104" spans="2:206" s="19" customFormat="1" ht="15" customHeight="1" x14ac:dyDescent="0.2">
      <c r="B104" s="164"/>
      <c r="C104" s="125" t="s">
        <v>38</v>
      </c>
      <c r="D104" s="126"/>
      <c r="E104" s="127"/>
      <c r="F104" s="177"/>
      <c r="G104" s="129"/>
      <c r="H104" s="130"/>
      <c r="I104" s="294"/>
      <c r="J104" s="131"/>
      <c r="K104" s="55"/>
      <c r="L104" s="76"/>
      <c r="M104" s="76"/>
      <c r="N104" s="76"/>
    </row>
    <row r="105" spans="2:206" s="19" customFormat="1" ht="15" customHeight="1" x14ac:dyDescent="0.2">
      <c r="B105" s="78"/>
      <c r="C105" s="79"/>
      <c r="D105" s="77"/>
      <c r="E105" s="45"/>
      <c r="F105" s="54"/>
      <c r="G105" s="30"/>
      <c r="H105" s="96"/>
      <c r="I105" s="96"/>
      <c r="J105" s="28"/>
      <c r="K105" s="55"/>
      <c r="L105" s="76"/>
      <c r="M105" s="76"/>
      <c r="N105" s="76"/>
    </row>
    <row r="106" spans="2:206" s="19" customFormat="1" ht="15" customHeight="1" x14ac:dyDescent="0.2">
      <c r="B106" s="176"/>
      <c r="C106" s="75"/>
      <c r="D106" s="85" t="s">
        <v>24</v>
      </c>
      <c r="E106" s="63" t="s">
        <v>11</v>
      </c>
      <c r="F106" s="265">
        <v>150</v>
      </c>
      <c r="G106" s="387">
        <v>0</v>
      </c>
      <c r="H106" s="170">
        <f t="shared" ref="H106" si="22">F106*G106</f>
        <v>0</v>
      </c>
      <c r="I106" s="170"/>
      <c r="J106" s="28"/>
      <c r="K106" s="55"/>
      <c r="L106" s="76"/>
      <c r="M106" s="76"/>
      <c r="N106" s="76"/>
    </row>
    <row r="107" spans="2:206" s="19" customFormat="1" ht="15.75" x14ac:dyDescent="0.2">
      <c r="B107" s="176"/>
      <c r="C107" s="75"/>
      <c r="D107" s="266" t="s">
        <v>25</v>
      </c>
      <c r="E107" s="63" t="s">
        <v>11</v>
      </c>
      <c r="F107" s="265">
        <v>240</v>
      </c>
      <c r="G107" s="387">
        <v>0</v>
      </c>
      <c r="H107" s="170"/>
      <c r="I107" s="277">
        <f t="shared" ref="I107" si="23">F107*G107</f>
        <v>0</v>
      </c>
      <c r="J107" s="52"/>
      <c r="K107" s="55"/>
      <c r="L107" s="279"/>
      <c r="M107" s="76"/>
      <c r="N107" s="76"/>
    </row>
    <row r="108" spans="2:206" s="12" customFormat="1" ht="15" customHeight="1" x14ac:dyDescent="0.2">
      <c r="B108" s="176"/>
      <c r="C108" s="79"/>
      <c r="D108" s="77"/>
      <c r="E108" s="45"/>
      <c r="F108" s="67"/>
      <c r="G108" s="175"/>
      <c r="H108" s="96"/>
      <c r="I108" s="96"/>
      <c r="J108" s="28"/>
      <c r="K108" s="55"/>
      <c r="L108" s="73"/>
      <c r="M108" s="73"/>
      <c r="N108" s="73"/>
    </row>
    <row r="109" spans="2:206" s="12" customFormat="1" ht="15" customHeight="1" x14ac:dyDescent="0.25">
      <c r="B109" s="132"/>
      <c r="C109" s="147" t="s">
        <v>96</v>
      </c>
      <c r="D109" s="148"/>
      <c r="E109" s="134"/>
      <c r="F109" s="135"/>
      <c r="G109" s="136"/>
      <c r="H109" s="152">
        <f>SUM(H105:H108)</f>
        <v>0</v>
      </c>
      <c r="I109" s="152">
        <f>SUM(I105:I108)</f>
        <v>0</v>
      </c>
      <c r="J109" s="153"/>
      <c r="K109" s="55"/>
      <c r="L109" s="73"/>
      <c r="M109" s="73"/>
      <c r="N109" s="73"/>
      <c r="GU109" s="17"/>
      <c r="GV109" s="17"/>
      <c r="GW109" s="17"/>
      <c r="GX109" s="17"/>
    </row>
    <row r="110" spans="2:206" s="12" customFormat="1" ht="15" customHeight="1" x14ac:dyDescent="0.25">
      <c r="B110" s="55"/>
      <c r="C110" s="88"/>
      <c r="D110" s="55"/>
      <c r="E110" s="55"/>
      <c r="F110" s="25"/>
      <c r="G110" s="26"/>
      <c r="H110" s="71"/>
      <c r="I110" s="71"/>
      <c r="J110" s="71"/>
      <c r="K110" s="55"/>
      <c r="L110" s="73"/>
      <c r="M110" s="73"/>
      <c r="N110" s="73"/>
      <c r="GU110" s="17"/>
      <c r="GV110" s="17"/>
      <c r="GW110" s="17"/>
      <c r="GX110" s="17"/>
    </row>
    <row r="111" spans="2:206" s="12" customFormat="1" ht="20.25" customHeight="1" x14ac:dyDescent="0.25">
      <c r="B111" s="55"/>
      <c r="C111" s="88"/>
      <c r="D111" s="55"/>
      <c r="E111" s="55"/>
      <c r="F111" s="25"/>
      <c r="G111" s="26"/>
      <c r="H111" s="71"/>
      <c r="I111" s="71"/>
      <c r="J111" s="71"/>
      <c r="K111" s="55"/>
      <c r="L111" s="73"/>
      <c r="M111" s="73"/>
      <c r="N111" s="73"/>
      <c r="GU111" s="17"/>
      <c r="GV111" s="17"/>
      <c r="GW111" s="17"/>
      <c r="GX111" s="17"/>
    </row>
    <row r="112" spans="2:206" s="4" customFormat="1" ht="15" customHeight="1" x14ac:dyDescent="0.25">
      <c r="B112" s="55"/>
      <c r="C112" s="88"/>
      <c r="D112" s="55"/>
      <c r="E112" s="55"/>
      <c r="F112" s="25"/>
      <c r="G112" s="26"/>
      <c r="H112" s="71"/>
      <c r="I112" s="71"/>
      <c r="J112" s="71"/>
      <c r="K112" s="55"/>
      <c r="L112" s="74"/>
      <c r="M112" s="74"/>
      <c r="N112" s="74"/>
    </row>
    <row r="113" spans="2:206" s="4" customFormat="1" ht="15" customHeight="1" x14ac:dyDescent="0.25">
      <c r="B113" s="55"/>
      <c r="C113" s="88"/>
      <c r="D113" s="55"/>
      <c r="E113" s="55"/>
      <c r="F113" s="25"/>
      <c r="G113" s="26"/>
      <c r="H113" s="71"/>
      <c r="I113" s="71"/>
      <c r="J113" s="71"/>
      <c r="K113" s="55"/>
      <c r="L113" s="74"/>
      <c r="M113" s="74"/>
      <c r="N113" s="74"/>
    </row>
    <row r="114" spans="2:206" s="4" customFormat="1" ht="15" customHeight="1" x14ac:dyDescent="0.25">
      <c r="B114" s="73"/>
      <c r="C114" s="89"/>
      <c r="D114" s="73"/>
      <c r="E114" s="73"/>
      <c r="F114" s="90"/>
      <c r="G114" s="91"/>
      <c r="H114" s="92"/>
      <c r="I114" s="92"/>
      <c r="J114" s="92"/>
      <c r="K114" s="74"/>
      <c r="L114" s="74"/>
      <c r="M114" s="74"/>
      <c r="N114" s="74"/>
    </row>
    <row r="115" spans="2:206" s="12" customFormat="1" ht="15" customHeight="1" x14ac:dyDescent="0.25">
      <c r="B115" s="73"/>
      <c r="C115" s="89"/>
      <c r="D115" s="73"/>
      <c r="E115" s="73"/>
      <c r="F115" s="90"/>
      <c r="G115" s="91"/>
      <c r="H115" s="92"/>
      <c r="I115" s="92"/>
      <c r="J115" s="92"/>
      <c r="K115" s="73"/>
      <c r="L115" s="73"/>
      <c r="M115" s="73"/>
      <c r="N115" s="73"/>
      <c r="GU115" s="17"/>
      <c r="GV115" s="17"/>
      <c r="GW115" s="17"/>
      <c r="GX115" s="17"/>
    </row>
    <row r="116" spans="2:206" s="12" customFormat="1" ht="15" customHeight="1" x14ac:dyDescent="0.25">
      <c r="B116" s="73"/>
      <c r="C116" s="89"/>
      <c r="D116" s="73"/>
      <c r="E116" s="73"/>
      <c r="F116" s="90"/>
      <c r="G116" s="91"/>
      <c r="H116" s="92"/>
      <c r="I116" s="92"/>
      <c r="J116" s="92"/>
      <c r="K116" s="73"/>
      <c r="L116" s="73"/>
      <c r="M116" s="73"/>
      <c r="N116" s="73"/>
      <c r="GU116" s="17"/>
      <c r="GV116" s="17"/>
      <c r="GW116" s="17"/>
      <c r="GX116" s="17"/>
    </row>
    <row r="117" spans="2:206" s="12" customFormat="1" ht="15" customHeight="1" x14ac:dyDescent="0.25">
      <c r="B117" s="73"/>
      <c r="C117" s="89"/>
      <c r="D117" s="73"/>
      <c r="E117" s="73"/>
      <c r="F117" s="90"/>
      <c r="G117" s="91"/>
      <c r="H117" s="92"/>
      <c r="I117" s="92"/>
      <c r="J117" s="92"/>
      <c r="K117" s="73"/>
      <c r="L117" s="73"/>
      <c r="M117" s="73"/>
      <c r="N117" s="73"/>
      <c r="GU117" s="17"/>
      <c r="GV117" s="17"/>
      <c r="GW117" s="17"/>
      <c r="GX117" s="17"/>
    </row>
    <row r="118" spans="2:206" s="12" customFormat="1" ht="15" customHeight="1" x14ac:dyDescent="0.25">
      <c r="B118" s="73"/>
      <c r="C118" s="89"/>
      <c r="D118" s="73"/>
      <c r="E118" s="73"/>
      <c r="F118" s="90"/>
      <c r="G118" s="91"/>
      <c r="H118" s="92"/>
      <c r="I118" s="92"/>
      <c r="J118" s="92"/>
      <c r="K118" s="73"/>
      <c r="L118" s="73"/>
      <c r="M118" s="73"/>
      <c r="N118" s="73"/>
      <c r="GU118" s="17"/>
      <c r="GV118" s="17"/>
      <c r="GW118" s="17"/>
      <c r="GX118" s="17"/>
    </row>
    <row r="119" spans="2:206" s="12" customFormat="1" ht="15" customHeight="1" x14ac:dyDescent="0.25">
      <c r="B119" s="73"/>
      <c r="C119" s="89"/>
      <c r="D119" s="73"/>
      <c r="E119" s="73"/>
      <c r="F119" s="90"/>
      <c r="G119" s="91"/>
      <c r="H119" s="92"/>
      <c r="I119" s="92"/>
      <c r="J119" s="92"/>
      <c r="K119" s="73"/>
      <c r="L119" s="73"/>
      <c r="M119" s="73"/>
      <c r="N119" s="73"/>
      <c r="GU119" s="17"/>
      <c r="GV119" s="17"/>
      <c r="GW119" s="17"/>
      <c r="GX119" s="17"/>
    </row>
    <row r="120" spans="2:206" s="12" customFormat="1" ht="15" customHeight="1" x14ac:dyDescent="0.25">
      <c r="B120" s="73"/>
      <c r="C120" s="89"/>
      <c r="D120" s="73"/>
      <c r="E120" s="73"/>
      <c r="F120" s="90"/>
      <c r="G120" s="91"/>
      <c r="H120" s="92"/>
      <c r="I120" s="92"/>
      <c r="J120" s="92"/>
      <c r="K120" s="73"/>
      <c r="L120" s="73"/>
      <c r="M120" s="73"/>
      <c r="N120" s="73"/>
      <c r="GU120" s="17"/>
      <c r="GV120" s="17"/>
      <c r="GW120" s="17"/>
      <c r="GX120" s="17"/>
    </row>
    <row r="121" spans="2:206" s="12" customFormat="1" ht="15" customHeight="1" x14ac:dyDescent="0.25">
      <c r="C121" s="13"/>
      <c r="F121" s="14"/>
      <c r="G121" s="15"/>
      <c r="H121" s="16"/>
      <c r="I121" s="16"/>
      <c r="J121" s="16"/>
      <c r="GU121" s="17"/>
      <c r="GV121" s="17"/>
      <c r="GW121" s="17"/>
      <c r="GX121" s="17"/>
    </row>
    <row r="122" spans="2:206" s="12" customFormat="1" ht="15" customHeight="1" x14ac:dyDescent="0.25">
      <c r="C122" s="13"/>
      <c r="F122" s="14"/>
      <c r="G122" s="15"/>
      <c r="H122" s="16"/>
      <c r="I122" s="16"/>
      <c r="J122" s="16"/>
      <c r="GU122" s="17"/>
      <c r="GV122" s="17"/>
      <c r="GW122" s="17"/>
      <c r="GX122" s="17"/>
    </row>
    <row r="123" spans="2:206" s="12" customFormat="1" ht="15" customHeight="1" x14ac:dyDescent="0.25">
      <c r="C123" s="13"/>
      <c r="F123" s="14"/>
      <c r="G123" s="15"/>
      <c r="H123" s="16"/>
      <c r="I123" s="16"/>
      <c r="J123" s="16"/>
      <c r="GU123" s="17"/>
      <c r="GV123" s="17"/>
      <c r="GW123" s="17"/>
      <c r="GX123" s="17"/>
    </row>
    <row r="124" spans="2:206" s="12" customFormat="1" ht="15" customHeight="1" x14ac:dyDescent="0.25">
      <c r="C124" s="13"/>
      <c r="F124" s="14"/>
      <c r="G124" s="15"/>
      <c r="H124" s="16"/>
      <c r="I124" s="16"/>
      <c r="J124" s="16"/>
      <c r="GU124" s="17"/>
      <c r="GV124" s="17"/>
      <c r="GW124" s="17"/>
      <c r="GX124" s="17"/>
    </row>
    <row r="125" spans="2:206" s="12" customFormat="1" ht="15" customHeight="1" x14ac:dyDescent="0.25">
      <c r="C125" s="13"/>
      <c r="F125" s="14"/>
      <c r="G125" s="15"/>
      <c r="H125" s="16"/>
      <c r="I125" s="16"/>
      <c r="J125" s="16"/>
      <c r="GU125" s="17"/>
      <c r="GV125" s="17"/>
      <c r="GW125" s="17"/>
      <c r="GX125" s="17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paperSize="9" scale="58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D19"/>
  <sheetViews>
    <sheetView zoomScale="70" zoomScaleNormal="70" zoomScaleSheetLayoutView="70" workbookViewId="0">
      <selection activeCell="D16" sqref="D16"/>
    </sheetView>
  </sheetViews>
  <sheetFormatPr defaultColWidth="10.5" defaultRowHeight="15" x14ac:dyDescent="0.25"/>
  <cols>
    <col min="1" max="1" width="2.5" style="8" customWidth="1"/>
    <col min="2" max="2" width="3.375" style="1" customWidth="1"/>
    <col min="3" max="3" width="2.875" style="5" customWidth="1"/>
    <col min="4" max="4" width="61.25" style="1" customWidth="1"/>
    <col min="5" max="5" width="5.625" style="1" customWidth="1"/>
    <col min="6" max="6" width="8.5" style="6" customWidth="1"/>
    <col min="7" max="7" width="13.25" style="2" customWidth="1"/>
    <col min="8" max="9" width="19.625" style="7" customWidth="1"/>
    <col min="10" max="11" width="2.5" style="1" customWidth="1"/>
    <col min="12" max="12" width="11.875" style="1" bestFit="1" customWidth="1"/>
    <col min="13" max="212" width="8.375" style="1" customWidth="1"/>
    <col min="213" max="216" width="8.375" style="8" customWidth="1"/>
    <col min="217" max="16384" width="10.5" style="8"/>
  </cols>
  <sheetData>
    <row r="1" spans="2:13" s="9" customFormat="1" ht="23.25" x14ac:dyDescent="0.2">
      <c r="B1" s="420" t="s">
        <v>29</v>
      </c>
      <c r="C1" s="420"/>
      <c r="D1" s="420"/>
      <c r="E1" s="216"/>
      <c r="F1" s="217"/>
      <c r="G1" s="218"/>
      <c r="J1" s="219" t="str">
        <f>Kryci_list!F11</f>
        <v>Objekt SO.401 - Veřejné osvětlení</v>
      </c>
    </row>
    <row r="2" spans="2:13" s="9" customFormat="1" ht="21" x14ac:dyDescent="0.2">
      <c r="B2" s="215"/>
      <c r="C2" s="215"/>
      <c r="D2" s="215"/>
      <c r="F2" s="10"/>
      <c r="G2" s="11"/>
      <c r="H2" s="188"/>
      <c r="I2" s="188"/>
    </row>
    <row r="3" spans="2:13" ht="27" customHeight="1" x14ac:dyDescent="0.25">
      <c r="B3" s="179"/>
      <c r="C3" s="180"/>
      <c r="D3" s="181" t="s">
        <v>33</v>
      </c>
      <c r="E3" s="182" t="s">
        <v>34</v>
      </c>
      <c r="F3" s="183" t="s">
        <v>35</v>
      </c>
      <c r="G3" s="184" t="s">
        <v>37</v>
      </c>
      <c r="H3" s="421" t="s">
        <v>36</v>
      </c>
      <c r="I3" s="421"/>
      <c r="J3" s="185"/>
      <c r="K3" s="72"/>
      <c r="L3" s="72"/>
      <c r="M3" s="186"/>
    </row>
    <row r="4" spans="2:13" s="3" customFormat="1" x14ac:dyDescent="0.25">
      <c r="B4" s="189"/>
      <c r="C4" s="190"/>
      <c r="D4" s="191"/>
      <c r="E4" s="191"/>
      <c r="F4" s="192"/>
      <c r="G4" s="193"/>
      <c r="H4" s="368" t="s">
        <v>77</v>
      </c>
      <c r="I4" s="368" t="s">
        <v>78</v>
      </c>
      <c r="J4" s="194"/>
      <c r="K4" s="194"/>
      <c r="L4" s="194"/>
      <c r="M4" s="187"/>
    </row>
    <row r="5" spans="2:13" s="3" customFormat="1" x14ac:dyDescent="0.25">
      <c r="B5" s="124"/>
      <c r="C5" s="125" t="s">
        <v>135</v>
      </c>
      <c r="D5" s="126"/>
      <c r="E5" s="126"/>
      <c r="F5" s="195"/>
      <c r="G5" s="196"/>
      <c r="H5" s="130"/>
      <c r="I5" s="294"/>
      <c r="J5" s="197"/>
      <c r="K5" s="194"/>
      <c r="L5" s="194"/>
      <c r="M5" s="187"/>
    </row>
    <row r="6" spans="2:13" s="3" customFormat="1" x14ac:dyDescent="0.25">
      <c r="B6" s="198"/>
      <c r="C6" s="199"/>
      <c r="D6" s="77"/>
      <c r="E6" s="77"/>
      <c r="F6" s="200"/>
      <c r="G6" s="201"/>
      <c r="H6" s="96"/>
      <c r="I6" s="96"/>
      <c r="J6" s="202"/>
      <c r="K6" s="194"/>
      <c r="L6" s="194"/>
      <c r="M6" s="187"/>
    </row>
    <row r="7" spans="2:13" s="3" customFormat="1" x14ac:dyDescent="0.25">
      <c r="B7" s="198"/>
      <c r="C7" s="75" t="s">
        <v>120</v>
      </c>
      <c r="D7" s="398" t="s">
        <v>121</v>
      </c>
      <c r="E7" s="214" t="s">
        <v>21</v>
      </c>
      <c r="F7" s="27">
        <v>1</v>
      </c>
      <c r="G7" s="391"/>
      <c r="H7" s="204">
        <f t="shared" ref="H7:H13" si="0">F7*G7</f>
        <v>0</v>
      </c>
      <c r="I7" s="96"/>
      <c r="J7" s="202"/>
      <c r="K7" s="194"/>
      <c r="L7" s="194"/>
      <c r="M7" s="187"/>
    </row>
    <row r="8" spans="2:13" s="1" customFormat="1" x14ac:dyDescent="0.25">
      <c r="B8" s="78"/>
      <c r="C8" s="75" t="s">
        <v>122</v>
      </c>
      <c r="D8" s="398" t="s">
        <v>123</v>
      </c>
      <c r="E8" s="214" t="s">
        <v>21</v>
      </c>
      <c r="F8" s="27">
        <v>1</v>
      </c>
      <c r="G8" s="391"/>
      <c r="H8" s="204">
        <f t="shared" si="0"/>
        <v>0</v>
      </c>
      <c r="I8" s="96"/>
      <c r="J8" s="205"/>
      <c r="K8" s="55"/>
      <c r="L8" s="55"/>
      <c r="M8" s="186"/>
    </row>
    <row r="9" spans="2:13" s="1" customFormat="1" x14ac:dyDescent="0.25">
      <c r="B9" s="78"/>
      <c r="C9" s="75" t="s">
        <v>124</v>
      </c>
      <c r="D9" s="77" t="s">
        <v>15</v>
      </c>
      <c r="E9" s="214" t="s">
        <v>21</v>
      </c>
      <c r="F9" s="27">
        <v>1</v>
      </c>
      <c r="G9" s="391"/>
      <c r="H9" s="204">
        <f t="shared" si="0"/>
        <v>0</v>
      </c>
      <c r="I9" s="204"/>
      <c r="J9" s="205"/>
      <c r="K9" s="55"/>
      <c r="L9" s="55"/>
      <c r="M9" s="186"/>
    </row>
    <row r="10" spans="2:13" s="1" customFormat="1" x14ac:dyDescent="0.25">
      <c r="B10" s="78"/>
      <c r="C10" s="75" t="s">
        <v>125</v>
      </c>
      <c r="D10" s="77" t="s">
        <v>126</v>
      </c>
      <c r="E10" s="214" t="s">
        <v>21</v>
      </c>
      <c r="F10" s="27">
        <v>1</v>
      </c>
      <c r="G10" s="391"/>
      <c r="H10" s="204">
        <f t="shared" si="0"/>
        <v>0</v>
      </c>
      <c r="I10" s="204"/>
      <c r="J10" s="205"/>
      <c r="K10" s="55"/>
      <c r="L10" s="55"/>
      <c r="M10" s="186"/>
    </row>
    <row r="11" spans="2:13" s="1" customFormat="1" x14ac:dyDescent="0.25">
      <c r="B11" s="78"/>
      <c r="C11" s="75" t="s">
        <v>127</v>
      </c>
      <c r="D11" s="77" t="s">
        <v>128</v>
      </c>
      <c r="E11" s="214" t="s">
        <v>21</v>
      </c>
      <c r="F11" s="27">
        <v>1</v>
      </c>
      <c r="G11" s="391"/>
      <c r="H11" s="204">
        <f t="shared" si="0"/>
        <v>0</v>
      </c>
      <c r="I11" s="204"/>
      <c r="J11" s="205"/>
      <c r="K11" s="55"/>
      <c r="L11" s="55"/>
      <c r="M11" s="186"/>
    </row>
    <row r="12" spans="2:13" s="1" customFormat="1" x14ac:dyDescent="0.25">
      <c r="B12" s="78"/>
      <c r="C12" s="75" t="s">
        <v>129</v>
      </c>
      <c r="D12" s="77" t="s">
        <v>23</v>
      </c>
      <c r="E12" s="214" t="s">
        <v>21</v>
      </c>
      <c r="F12" s="212">
        <v>1</v>
      </c>
      <c r="G12" s="391"/>
      <c r="H12" s="204">
        <f t="shared" si="0"/>
        <v>0</v>
      </c>
      <c r="I12" s="47"/>
      <c r="J12" s="205"/>
      <c r="K12" s="55"/>
      <c r="L12" s="55"/>
      <c r="M12" s="186"/>
    </row>
    <row r="13" spans="2:13" s="1" customFormat="1" x14ac:dyDescent="0.25">
      <c r="B13" s="78"/>
      <c r="C13" s="75" t="s">
        <v>130</v>
      </c>
      <c r="D13" s="77" t="s">
        <v>131</v>
      </c>
      <c r="E13" s="214" t="s">
        <v>21</v>
      </c>
      <c r="F13" s="212">
        <v>1</v>
      </c>
      <c r="G13" s="391"/>
      <c r="H13" s="204">
        <f t="shared" si="0"/>
        <v>0</v>
      </c>
      <c r="I13" s="47"/>
      <c r="J13" s="205"/>
      <c r="K13" s="55"/>
      <c r="L13" s="55"/>
      <c r="M13" s="186"/>
    </row>
    <row r="14" spans="2:13" s="1" customFormat="1" x14ac:dyDescent="0.25">
      <c r="B14" s="78"/>
      <c r="C14" s="75" t="s">
        <v>132</v>
      </c>
      <c r="D14" s="85" t="s">
        <v>18</v>
      </c>
      <c r="E14" s="214" t="s">
        <v>21</v>
      </c>
      <c r="F14" s="210">
        <v>1</v>
      </c>
      <c r="G14" s="391"/>
      <c r="H14" s="211"/>
      <c r="I14" s="278">
        <f t="shared" ref="I14:I16" si="1">F14*G14</f>
        <v>0</v>
      </c>
      <c r="J14" s="205"/>
      <c r="K14" s="55"/>
      <c r="L14" s="55"/>
      <c r="M14" s="186"/>
    </row>
    <row r="15" spans="2:13" s="1" customFormat="1" x14ac:dyDescent="0.25">
      <c r="B15" s="78"/>
      <c r="C15" s="75" t="s">
        <v>133</v>
      </c>
      <c r="D15" s="77" t="s">
        <v>141</v>
      </c>
      <c r="E15" s="214" t="s">
        <v>21</v>
      </c>
      <c r="F15" s="212">
        <v>1</v>
      </c>
      <c r="G15" s="391"/>
      <c r="H15" s="204">
        <f t="shared" ref="H15" si="2">F15*G15</f>
        <v>0</v>
      </c>
      <c r="I15" s="278"/>
      <c r="J15" s="205"/>
      <c r="K15" s="55"/>
      <c r="L15" s="55"/>
      <c r="M15" s="186"/>
    </row>
    <row r="16" spans="2:13" s="1" customFormat="1" x14ac:dyDescent="0.25">
      <c r="B16" s="78"/>
      <c r="C16" s="75" t="s">
        <v>134</v>
      </c>
      <c r="D16" s="85" t="s">
        <v>76</v>
      </c>
      <c r="E16" s="214" t="s">
        <v>21</v>
      </c>
      <c r="F16" s="210">
        <v>1</v>
      </c>
      <c r="G16" s="391"/>
      <c r="H16" s="211"/>
      <c r="I16" s="278">
        <f t="shared" si="1"/>
        <v>0</v>
      </c>
      <c r="J16" s="205"/>
      <c r="K16" s="55"/>
      <c r="L16" s="55"/>
      <c r="M16" s="186"/>
    </row>
    <row r="17" spans="2:13" s="1" customFormat="1" x14ac:dyDescent="0.25">
      <c r="B17" s="78"/>
      <c r="C17" s="75" t="s">
        <v>140</v>
      </c>
      <c r="D17" s="77" t="s">
        <v>142</v>
      </c>
      <c r="E17" s="214" t="s">
        <v>21</v>
      </c>
      <c r="F17" s="212">
        <v>1</v>
      </c>
      <c r="G17" s="391"/>
      <c r="H17" s="204">
        <f t="shared" ref="H17" si="3">F17*G17</f>
        <v>0</v>
      </c>
      <c r="I17" s="47"/>
      <c r="J17" s="205"/>
      <c r="K17" s="55"/>
      <c r="L17" s="55"/>
      <c r="M17" s="186"/>
    </row>
    <row r="18" spans="2:13" s="1" customFormat="1" x14ac:dyDescent="0.25">
      <c r="B18" s="78"/>
      <c r="C18" s="79"/>
      <c r="D18" s="77"/>
      <c r="E18" s="27"/>
      <c r="F18" s="27"/>
      <c r="G18" s="203"/>
      <c r="H18" s="204"/>
      <c r="I18" s="204"/>
      <c r="J18" s="205"/>
      <c r="K18" s="55"/>
      <c r="L18" s="55"/>
      <c r="M18" s="186"/>
    </row>
    <row r="19" spans="2:13" x14ac:dyDescent="0.25">
      <c r="B19" s="132"/>
      <c r="C19" s="147" t="s">
        <v>136</v>
      </c>
      <c r="D19" s="220"/>
      <c r="E19" s="133"/>
      <c r="F19" s="206"/>
      <c r="G19" s="207"/>
      <c r="H19" s="208">
        <f>SUM(H5:H18)</f>
        <v>0</v>
      </c>
      <c r="I19" s="208">
        <f>SUM(I5:I18)</f>
        <v>0</v>
      </c>
      <c r="J19" s="209"/>
      <c r="K19" s="55"/>
      <c r="L19" s="55"/>
      <c r="M19" s="186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paperSize="9" scale="65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D22"/>
  <sheetViews>
    <sheetView tabSelected="1" zoomScaleNormal="100" zoomScaleSheetLayoutView="70" workbookViewId="0">
      <selection activeCell="D27" sqref="D27"/>
    </sheetView>
  </sheetViews>
  <sheetFormatPr defaultColWidth="10.5" defaultRowHeight="15" x14ac:dyDescent="0.25"/>
  <cols>
    <col min="1" max="1" width="2.5" style="8" customWidth="1"/>
    <col min="2" max="2" width="3.375" style="1" customWidth="1"/>
    <col min="3" max="3" width="2.375" style="5" customWidth="1"/>
    <col min="4" max="4" width="61.25" style="1" customWidth="1"/>
    <col min="5" max="5" width="5.625" style="1" customWidth="1"/>
    <col min="6" max="6" width="8.5" style="6" customWidth="1"/>
    <col min="7" max="7" width="13.25" style="2" customWidth="1"/>
    <col min="8" max="9" width="19.625" style="7" customWidth="1"/>
    <col min="10" max="11" width="2.5" style="1" customWidth="1"/>
    <col min="12" max="12" width="11.875" style="1" bestFit="1" customWidth="1"/>
    <col min="13" max="212" width="8.375" style="1" customWidth="1"/>
    <col min="213" max="216" width="8.375" style="8" customWidth="1"/>
    <col min="217" max="16384" width="10.5" style="8"/>
  </cols>
  <sheetData>
    <row r="1" spans="2:13" s="9" customFormat="1" ht="23.25" x14ac:dyDescent="0.2">
      <c r="B1" s="420" t="s">
        <v>45</v>
      </c>
      <c r="C1" s="420"/>
      <c r="D1" s="420"/>
      <c r="E1" s="216"/>
      <c r="F1" s="217"/>
      <c r="G1" s="218"/>
      <c r="J1" s="219" t="str">
        <f>Kryci_list!F11</f>
        <v>Objekt SO.401 - Veřejné osvětlení</v>
      </c>
    </row>
    <row r="2" spans="2:13" s="9" customFormat="1" ht="21" x14ac:dyDescent="0.2">
      <c r="B2" s="215"/>
      <c r="C2" s="215"/>
      <c r="D2" s="215"/>
      <c r="F2" s="10"/>
      <c r="G2" s="11"/>
      <c r="H2" s="188"/>
      <c r="I2" s="188"/>
    </row>
    <row r="3" spans="2:13" ht="27" customHeight="1" x14ac:dyDescent="0.25">
      <c r="B3" s="179"/>
      <c r="C3" s="180"/>
      <c r="D3" s="181" t="s">
        <v>33</v>
      </c>
      <c r="E3" s="182" t="s">
        <v>34</v>
      </c>
      <c r="F3" s="183" t="s">
        <v>35</v>
      </c>
      <c r="G3" s="184" t="s">
        <v>37</v>
      </c>
      <c r="H3" s="421" t="s">
        <v>36</v>
      </c>
      <c r="I3" s="421"/>
      <c r="J3" s="185"/>
      <c r="K3" s="72"/>
      <c r="L3" s="72"/>
      <c r="M3" s="186"/>
    </row>
    <row r="4" spans="2:13" s="3" customFormat="1" x14ac:dyDescent="0.25">
      <c r="B4" s="189"/>
      <c r="C4" s="190"/>
      <c r="D4" s="191"/>
      <c r="E4" s="191"/>
      <c r="F4" s="192"/>
      <c r="G4" s="193"/>
      <c r="H4" s="368" t="s">
        <v>77</v>
      </c>
      <c r="I4" s="368" t="s">
        <v>78</v>
      </c>
      <c r="J4" s="194"/>
      <c r="K4" s="194"/>
      <c r="L4" s="194"/>
      <c r="M4" s="187"/>
    </row>
    <row r="5" spans="2:13" s="3" customFormat="1" x14ac:dyDescent="0.25">
      <c r="B5" s="124"/>
      <c r="C5" s="125" t="s">
        <v>3</v>
      </c>
      <c r="D5" s="126"/>
      <c r="E5" s="126"/>
      <c r="F5" s="195"/>
      <c r="G5" s="196"/>
      <c r="H5" s="130"/>
      <c r="I5" s="294"/>
      <c r="J5" s="197"/>
      <c r="K5" s="194"/>
      <c r="L5" s="194"/>
      <c r="M5" s="187"/>
    </row>
    <row r="6" spans="2:13" s="3" customFormat="1" x14ac:dyDescent="0.25">
      <c r="B6" s="198"/>
      <c r="C6" s="199"/>
      <c r="D6" s="77"/>
      <c r="E6" s="77"/>
      <c r="F6" s="200"/>
      <c r="G6" s="201"/>
      <c r="H6" s="96"/>
      <c r="I6" s="96"/>
      <c r="J6" s="202"/>
      <c r="K6" s="194"/>
      <c r="L6" s="194"/>
      <c r="M6" s="187"/>
    </row>
    <row r="7" spans="2:13" s="3" customFormat="1" x14ac:dyDescent="0.25">
      <c r="B7" s="198"/>
      <c r="C7" s="79"/>
      <c r="D7" s="77" t="s">
        <v>110</v>
      </c>
      <c r="E7" s="214" t="s">
        <v>21</v>
      </c>
      <c r="F7" s="27">
        <v>1</v>
      </c>
      <c r="G7" s="391">
        <v>0</v>
      </c>
      <c r="H7" s="204"/>
      <c r="I7" s="395">
        <f>F7*G7</f>
        <v>0</v>
      </c>
      <c r="J7" s="202"/>
      <c r="K7" s="194"/>
      <c r="L7" s="194"/>
      <c r="M7" s="187"/>
    </row>
    <row r="8" spans="2:13" s="3" customFormat="1" x14ac:dyDescent="0.25">
      <c r="B8" s="198"/>
      <c r="C8" s="79"/>
      <c r="D8" s="77"/>
      <c r="E8" s="214"/>
      <c r="F8" s="27"/>
      <c r="G8" s="203"/>
      <c r="H8" s="204"/>
      <c r="I8" s="204"/>
      <c r="J8" s="202"/>
      <c r="K8" s="194"/>
      <c r="L8" s="194"/>
      <c r="M8" s="187"/>
    </row>
    <row r="9" spans="2:13" s="3" customFormat="1" x14ac:dyDescent="0.25">
      <c r="B9" s="198"/>
      <c r="C9" s="79"/>
      <c r="D9" s="213" t="s">
        <v>104</v>
      </c>
      <c r="E9" s="214"/>
      <c r="F9" s="27"/>
      <c r="G9" s="203"/>
      <c r="H9" s="204"/>
      <c r="I9" s="204"/>
      <c r="J9" s="202"/>
      <c r="K9" s="194"/>
      <c r="L9" s="194"/>
      <c r="M9" s="187"/>
    </row>
    <row r="10" spans="2:13" s="3" customFormat="1" x14ac:dyDescent="0.25">
      <c r="B10" s="198"/>
      <c r="C10" s="79"/>
      <c r="D10" s="77" t="s">
        <v>106</v>
      </c>
      <c r="E10" s="214"/>
      <c r="F10" s="27"/>
      <c r="G10" s="203"/>
      <c r="H10" s="204"/>
      <c r="I10" s="204"/>
      <c r="J10" s="202"/>
      <c r="K10" s="194"/>
      <c r="L10" s="194"/>
      <c r="M10" s="187"/>
    </row>
    <row r="11" spans="2:13" s="3" customFormat="1" x14ac:dyDescent="0.25">
      <c r="B11" s="198"/>
      <c r="C11" s="79"/>
      <c r="D11" s="77" t="s">
        <v>107</v>
      </c>
      <c r="E11" s="214"/>
      <c r="F11" s="27"/>
      <c r="G11" s="203"/>
      <c r="H11" s="204"/>
      <c r="I11" s="204"/>
      <c r="J11" s="202"/>
      <c r="K11" s="194"/>
      <c r="L11" s="194"/>
      <c r="M11" s="187"/>
    </row>
    <row r="12" spans="2:13" s="3" customFormat="1" x14ac:dyDescent="0.25">
      <c r="B12" s="198"/>
      <c r="C12" s="79"/>
      <c r="D12" s="77"/>
      <c r="E12" s="214"/>
      <c r="F12" s="27"/>
      <c r="G12" s="203"/>
      <c r="H12" s="204"/>
      <c r="I12" s="204"/>
      <c r="J12" s="202"/>
      <c r="K12" s="194"/>
      <c r="L12" s="194"/>
      <c r="M12" s="187"/>
    </row>
    <row r="13" spans="2:13" s="3" customFormat="1" x14ac:dyDescent="0.25">
      <c r="B13" s="198"/>
      <c r="C13" s="79"/>
      <c r="D13" s="213" t="s">
        <v>108</v>
      </c>
      <c r="E13" s="214"/>
      <c r="F13" s="27"/>
      <c r="G13" s="203"/>
      <c r="H13" s="204"/>
      <c r="I13" s="204"/>
      <c r="J13" s="202"/>
      <c r="K13" s="194"/>
      <c r="L13" s="194"/>
      <c r="M13" s="187"/>
    </row>
    <row r="14" spans="2:13" s="3" customFormat="1" x14ac:dyDescent="0.25">
      <c r="B14" s="198"/>
      <c r="C14" s="79"/>
      <c r="D14" s="77" t="s">
        <v>102</v>
      </c>
      <c r="E14" s="214"/>
      <c r="F14" s="27"/>
      <c r="G14" s="203"/>
      <c r="H14" s="204"/>
      <c r="I14" s="204"/>
      <c r="J14" s="202"/>
      <c r="K14" s="194"/>
      <c r="L14" s="194"/>
      <c r="M14" s="187"/>
    </row>
    <row r="15" spans="2:13" s="3" customFormat="1" x14ac:dyDescent="0.25">
      <c r="B15" s="198"/>
      <c r="C15" s="79"/>
      <c r="D15" s="77" t="s">
        <v>105</v>
      </c>
      <c r="E15" s="214"/>
      <c r="F15" s="27"/>
      <c r="G15" s="203"/>
      <c r="H15" s="204"/>
      <c r="I15" s="204"/>
      <c r="J15" s="202"/>
      <c r="K15" s="194"/>
      <c r="L15" s="194"/>
      <c r="M15" s="187"/>
    </row>
    <row r="16" spans="2:13" s="3" customFormat="1" x14ac:dyDescent="0.25">
      <c r="B16" s="198"/>
      <c r="C16" s="79"/>
      <c r="D16" s="77" t="s">
        <v>103</v>
      </c>
      <c r="E16" s="214"/>
      <c r="F16" s="27"/>
      <c r="G16" s="203"/>
      <c r="H16" s="204"/>
      <c r="I16" s="204"/>
      <c r="J16" s="202"/>
      <c r="K16" s="194"/>
      <c r="L16" s="194"/>
      <c r="M16" s="187"/>
    </row>
    <row r="17" spans="2:13" s="3" customFormat="1" x14ac:dyDescent="0.25">
      <c r="B17" s="198"/>
      <c r="C17" s="79"/>
      <c r="D17" s="77"/>
      <c r="E17" s="214"/>
      <c r="F17" s="27"/>
      <c r="G17" s="203"/>
      <c r="H17" s="204"/>
      <c r="I17" s="204"/>
      <c r="J17" s="202"/>
      <c r="K17" s="194"/>
      <c r="L17" s="194"/>
      <c r="M17" s="187"/>
    </row>
    <row r="18" spans="2:13" s="3" customFormat="1" x14ac:dyDescent="0.25">
      <c r="B18" s="198"/>
      <c r="C18" s="79"/>
      <c r="D18" s="213" t="s">
        <v>109</v>
      </c>
      <c r="E18" s="214"/>
      <c r="F18" s="27"/>
      <c r="G18" s="203"/>
      <c r="H18" s="204"/>
      <c r="I18" s="204"/>
      <c r="J18" s="202"/>
      <c r="K18" s="194"/>
      <c r="L18" s="194"/>
      <c r="M18" s="187"/>
    </row>
    <row r="19" spans="2:13" s="3" customFormat="1" x14ac:dyDescent="0.25">
      <c r="B19" s="198"/>
      <c r="C19" s="79"/>
      <c r="D19" s="77" t="s">
        <v>101</v>
      </c>
      <c r="E19" s="214"/>
      <c r="F19" s="27"/>
      <c r="G19" s="203"/>
      <c r="H19" s="204"/>
      <c r="I19" s="204"/>
      <c r="J19" s="202"/>
      <c r="K19" s="194"/>
      <c r="L19" s="194"/>
      <c r="M19" s="187"/>
    </row>
    <row r="20" spans="2:13" s="1" customFormat="1" x14ac:dyDescent="0.25">
      <c r="B20" s="78"/>
      <c r="C20" s="79"/>
      <c r="D20" s="77"/>
      <c r="E20" s="214"/>
      <c r="F20" s="27"/>
      <c r="G20" s="203"/>
      <c r="H20" s="204"/>
      <c r="I20" s="204"/>
      <c r="J20" s="205"/>
      <c r="K20" s="55"/>
      <c r="L20" s="55"/>
      <c r="M20" s="186"/>
    </row>
    <row r="21" spans="2:13" s="1" customFormat="1" x14ac:dyDescent="0.25">
      <c r="B21" s="78"/>
      <c r="C21" s="79"/>
      <c r="D21" s="77"/>
      <c r="E21" s="27"/>
      <c r="F21" s="27"/>
      <c r="G21" s="203"/>
      <c r="H21" s="204"/>
      <c r="I21" s="204"/>
      <c r="J21" s="205"/>
      <c r="K21" s="55"/>
      <c r="L21" s="55"/>
      <c r="M21" s="186"/>
    </row>
    <row r="22" spans="2:13" x14ac:dyDescent="0.25">
      <c r="B22" s="132"/>
      <c r="C22" s="147" t="s">
        <v>4</v>
      </c>
      <c r="D22" s="220"/>
      <c r="E22" s="133"/>
      <c r="F22" s="206"/>
      <c r="G22" s="207"/>
      <c r="H22" s="208">
        <f>SUM(H7:H21)</f>
        <v>0</v>
      </c>
      <c r="I22" s="208">
        <f>SUM(I7:I21)</f>
        <v>0</v>
      </c>
      <c r="J22" s="209"/>
      <c r="K22" s="55"/>
      <c r="L22" s="55"/>
      <c r="M22" s="186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paperSize="9" scale="6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Kryci_list</vt:lpstr>
      <vt:lpstr>Roz_SO401</vt:lpstr>
      <vt:lpstr>Vedlejsi_ostatni_SO401</vt:lpstr>
      <vt:lpstr>PD_SO401</vt:lpstr>
      <vt:lpstr>Kryci_list!Oblast_tisku</vt:lpstr>
      <vt:lpstr>Roz_SO401!Oblast_tisku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2019-05-28T10:13:51Z</dcterms:created>
  <dcterms:modified xsi:type="dcterms:W3CDTF">2019-05-28T10:53:09Z</dcterms:modified>
</cp:coreProperties>
</file>